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Z:\Projectes TNP\Unión Ciclista Blahi\maillots 2019\rutometros 2019\"/>
    </mc:Choice>
  </mc:AlternateContent>
  <xr:revisionPtr revIDLastSave="0" documentId="8_{70A3FD6D-AB81-45B1-ADC1-85FDA8B17065}" xr6:coauthVersionLast="40" xr6:coauthVersionMax="40" xr10:uidLastSave="{00000000-0000-0000-0000-000000000000}"/>
  <bookViews>
    <workbookView xWindow="-120" yWindow="-120" windowWidth="29040" windowHeight="15840"/>
  </bookViews>
  <sheets>
    <sheet name="Santanyí" sheetId="1" r:id="rId1"/>
  </sheets>
  <definedNames>
    <definedName name="_xlnm.Print_Area" localSheetId="0">Santanyí!$A$1:$U$123</definedName>
  </definedNames>
  <calcPr calcId="181029"/>
</workbook>
</file>

<file path=xl/calcChain.xml><?xml version="1.0" encoding="utf-8"?>
<calcChain xmlns="http://schemas.openxmlformats.org/spreadsheetml/2006/main">
  <c r="O88" i="1" l="1"/>
  <c r="P88" i="1"/>
  <c r="Q88" i="1"/>
  <c r="F25" i="1"/>
  <c r="P8" i="1"/>
  <c r="Q8" i="1"/>
  <c r="H9" i="1"/>
  <c r="I9" i="1"/>
  <c r="J9" i="1"/>
  <c r="K9" i="1"/>
  <c r="L9" i="1"/>
  <c r="M9" i="1"/>
  <c r="O9" i="1"/>
  <c r="P9" i="1"/>
  <c r="Q9" i="1"/>
  <c r="N10" i="1"/>
  <c r="O10" i="1"/>
  <c r="P10" i="1"/>
  <c r="Q10" i="1"/>
  <c r="N11" i="1"/>
  <c r="P11" i="1"/>
  <c r="Q11" i="1"/>
  <c r="N12" i="1"/>
  <c r="N13" i="1"/>
  <c r="O13" i="1"/>
  <c r="P13" i="1"/>
  <c r="Q13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P18" i="1"/>
  <c r="N18" i="1"/>
  <c r="Q18" i="1"/>
  <c r="O18" i="1"/>
  <c r="N19" i="1"/>
  <c r="P19" i="1"/>
  <c r="O19" i="1"/>
  <c r="Q19" i="1"/>
  <c r="O20" i="1"/>
  <c r="P20" i="1"/>
  <c r="N20" i="1"/>
  <c r="Q20" i="1"/>
  <c r="Q21" i="1"/>
  <c r="N21" i="1"/>
  <c r="O21" i="1"/>
  <c r="P21" i="1"/>
  <c r="O22" i="1"/>
  <c r="Q22" i="1"/>
  <c r="P22" i="1"/>
  <c r="N22" i="1"/>
  <c r="P23" i="1"/>
  <c r="Q23" i="1"/>
  <c r="N23" i="1"/>
  <c r="O23" i="1"/>
  <c r="P24" i="1"/>
  <c r="N24" i="1"/>
  <c r="O24" i="1"/>
  <c r="Q24" i="1"/>
  <c r="O25" i="1"/>
  <c r="Q25" i="1"/>
  <c r="F26" i="1"/>
  <c r="N25" i="1"/>
  <c r="P25" i="1"/>
  <c r="F27" i="1"/>
  <c r="Q26" i="1"/>
  <c r="O26" i="1"/>
  <c r="N26" i="1"/>
  <c r="P26" i="1"/>
  <c r="Q27" i="1"/>
  <c r="O27" i="1"/>
  <c r="N27" i="1"/>
  <c r="F28" i="1"/>
  <c r="P27" i="1"/>
  <c r="O28" i="1"/>
  <c r="N28" i="1"/>
  <c r="F29" i="1"/>
  <c r="Q28" i="1"/>
  <c r="P28" i="1"/>
  <c r="O29" i="1"/>
  <c r="P29" i="1"/>
  <c r="Q29" i="1"/>
  <c r="F30" i="1"/>
  <c r="N29" i="1"/>
  <c r="F31" i="1"/>
  <c r="O30" i="1"/>
  <c r="N30" i="1"/>
  <c r="Q30" i="1"/>
  <c r="P30" i="1"/>
  <c r="N31" i="1"/>
  <c r="P31" i="1"/>
  <c r="O31" i="1"/>
  <c r="Q31" i="1"/>
  <c r="F32" i="1"/>
  <c r="F33" i="1"/>
  <c r="N32" i="1"/>
  <c r="O32" i="1"/>
  <c r="P32" i="1"/>
  <c r="Q32" i="1"/>
  <c r="O33" i="1"/>
  <c r="Q33" i="1"/>
  <c r="N33" i="1"/>
  <c r="F34" i="1"/>
  <c r="P33" i="1"/>
  <c r="F35" i="1"/>
  <c r="N34" i="1"/>
  <c r="P34" i="1"/>
  <c r="O34" i="1"/>
  <c r="Q34" i="1"/>
  <c r="Q35" i="1"/>
  <c r="N35" i="1"/>
  <c r="O35" i="1"/>
  <c r="F36" i="1"/>
  <c r="P35" i="1"/>
  <c r="F37" i="1"/>
  <c r="N36" i="1"/>
  <c r="P36" i="1"/>
  <c r="Q36" i="1"/>
  <c r="O36" i="1"/>
  <c r="P37" i="1"/>
  <c r="N37" i="1"/>
  <c r="Q37" i="1"/>
  <c r="O37" i="1"/>
  <c r="F38" i="1"/>
  <c r="F39" i="1"/>
  <c r="P38" i="1"/>
  <c r="O38" i="1"/>
  <c r="Q38" i="1"/>
  <c r="N38" i="1"/>
  <c r="N39" i="1"/>
  <c r="O39" i="1"/>
  <c r="P39" i="1"/>
  <c r="Q39" i="1"/>
  <c r="F40" i="1"/>
  <c r="F41" i="1"/>
  <c r="N40" i="1"/>
  <c r="O40" i="1"/>
  <c r="P40" i="1"/>
  <c r="Q40" i="1"/>
  <c r="O41" i="1"/>
  <c r="F42" i="1"/>
  <c r="N41" i="1"/>
  <c r="P41" i="1"/>
  <c r="Q41" i="1"/>
  <c r="F43" i="1"/>
  <c r="O42" i="1"/>
  <c r="N42" i="1"/>
  <c r="P42" i="1"/>
  <c r="Q42" i="1"/>
  <c r="P43" i="1"/>
  <c r="F44" i="1"/>
  <c r="O43" i="1"/>
  <c r="Q43" i="1"/>
  <c r="N43" i="1"/>
  <c r="F45" i="1"/>
  <c r="Q44" i="1"/>
  <c r="P44" i="1"/>
  <c r="N44" i="1"/>
  <c r="O44" i="1"/>
  <c r="F46" i="1"/>
  <c r="O45" i="1"/>
  <c r="N45" i="1"/>
  <c r="P45" i="1"/>
  <c r="Q45" i="1"/>
  <c r="N46" i="1"/>
  <c r="F47" i="1"/>
  <c r="O46" i="1"/>
  <c r="P46" i="1"/>
  <c r="Q46" i="1"/>
  <c r="Q47" i="1"/>
  <c r="N47" i="1"/>
  <c r="F48" i="1"/>
  <c r="P47" i="1"/>
  <c r="O47" i="1"/>
  <c r="P48" i="1"/>
  <c r="Q48" i="1"/>
  <c r="N48" i="1"/>
  <c r="F49" i="1"/>
  <c r="O48" i="1"/>
  <c r="O49" i="1"/>
  <c r="P49" i="1"/>
  <c r="N49" i="1"/>
  <c r="Q49" i="1"/>
  <c r="F50" i="1"/>
  <c r="N50" i="1"/>
  <c r="F51" i="1"/>
  <c r="O50" i="1"/>
  <c r="Q50" i="1"/>
  <c r="P50" i="1"/>
  <c r="Q51" i="1"/>
  <c r="N51" i="1"/>
  <c r="F52" i="1"/>
  <c r="O51" i="1"/>
  <c r="P51" i="1"/>
  <c r="F53" i="1"/>
  <c r="P52" i="1"/>
  <c r="O52" i="1"/>
  <c r="Q52" i="1"/>
  <c r="N52" i="1"/>
  <c r="O53" i="1"/>
  <c r="P53" i="1"/>
  <c r="F54" i="1"/>
  <c r="N53" i="1"/>
  <c r="Q53" i="1"/>
  <c r="O54" i="1"/>
  <c r="N54" i="1"/>
  <c r="P54" i="1"/>
  <c r="Q54" i="1"/>
  <c r="F55" i="1"/>
  <c r="N55" i="1"/>
  <c r="O55" i="1"/>
  <c r="F56" i="1"/>
  <c r="Q55" i="1"/>
  <c r="P55" i="1"/>
  <c r="Q56" i="1"/>
  <c r="N56" i="1"/>
  <c r="O56" i="1"/>
  <c r="P56" i="1"/>
  <c r="F57" i="1"/>
  <c r="P57" i="1"/>
  <c r="Q57" i="1"/>
  <c r="O57" i="1"/>
  <c r="N57" i="1"/>
  <c r="F58" i="1"/>
  <c r="O58" i="1"/>
  <c r="N58" i="1"/>
  <c r="P58" i="1"/>
  <c r="F59" i="1"/>
  <c r="Q58" i="1"/>
  <c r="Q59" i="1"/>
  <c r="O59" i="1"/>
  <c r="N59" i="1"/>
  <c r="F60" i="1"/>
  <c r="P59" i="1"/>
  <c r="Q60" i="1"/>
  <c r="N60" i="1"/>
  <c r="P60" i="1"/>
  <c r="F61" i="1"/>
  <c r="O60" i="1"/>
  <c r="P61" i="1"/>
  <c r="Q61" i="1"/>
  <c r="N61" i="1"/>
  <c r="F62" i="1"/>
  <c r="O61" i="1"/>
  <c r="F63" i="1"/>
  <c r="O62" i="1"/>
  <c r="Q62" i="1"/>
  <c r="P62" i="1"/>
  <c r="N62" i="1"/>
  <c r="P63" i="1"/>
  <c r="O63" i="1"/>
  <c r="Q63" i="1"/>
  <c r="F64" i="1"/>
  <c r="N63" i="1"/>
  <c r="O64" i="1"/>
  <c r="N64" i="1"/>
  <c r="P64" i="1"/>
  <c r="Q64" i="1"/>
  <c r="F65" i="1"/>
  <c r="F66" i="1"/>
  <c r="Q65" i="1"/>
  <c r="N65" i="1"/>
  <c r="O65" i="1"/>
  <c r="P65" i="1"/>
  <c r="Q66" i="1"/>
  <c r="O66" i="1"/>
  <c r="F67" i="1"/>
  <c r="N66" i="1"/>
  <c r="P66" i="1"/>
  <c r="O67" i="1"/>
  <c r="P67" i="1"/>
  <c r="N67" i="1"/>
  <c r="Q67" i="1"/>
  <c r="F68" i="1"/>
  <c r="N68" i="1"/>
  <c r="P68" i="1"/>
  <c r="F69" i="1"/>
  <c r="O68" i="1"/>
  <c r="Q68" i="1"/>
  <c r="P69" i="1"/>
  <c r="N69" i="1"/>
  <c r="O69" i="1"/>
  <c r="Q69" i="1"/>
  <c r="F70" i="1"/>
  <c r="Q70" i="1"/>
  <c r="F71" i="1"/>
  <c r="P70" i="1"/>
  <c r="O70" i="1"/>
  <c r="N70" i="1"/>
  <c r="O71" i="1"/>
  <c r="Q71" i="1"/>
  <c r="N71" i="1"/>
  <c r="F72" i="1"/>
  <c r="P71" i="1"/>
  <c r="O72" i="1"/>
  <c r="F73" i="1"/>
  <c r="Q72" i="1"/>
  <c r="P72" i="1"/>
  <c r="N72" i="1"/>
  <c r="F74" i="1"/>
  <c r="O73" i="1"/>
  <c r="P73" i="1"/>
  <c r="N73" i="1"/>
  <c r="Q73" i="1"/>
  <c r="Q74" i="1"/>
  <c r="P74" i="1"/>
  <c r="N74" i="1"/>
  <c r="F75" i="1"/>
  <c r="O74" i="1"/>
  <c r="O75" i="1"/>
  <c r="P75" i="1"/>
  <c r="Q75" i="1"/>
  <c r="F76" i="1"/>
  <c r="N75" i="1"/>
  <c r="N76" i="1"/>
  <c r="Q76" i="1"/>
  <c r="O76" i="1"/>
  <c r="P76" i="1"/>
  <c r="F77" i="1"/>
  <c r="P77" i="1"/>
  <c r="Q77" i="1"/>
  <c r="F78" i="1"/>
  <c r="O77" i="1"/>
  <c r="N77" i="1"/>
  <c r="Q78" i="1"/>
  <c r="O78" i="1"/>
  <c r="N78" i="1"/>
  <c r="F79" i="1"/>
  <c r="P78" i="1"/>
  <c r="O79" i="1"/>
  <c r="Q79" i="1"/>
  <c r="P79" i="1"/>
  <c r="F80" i="1"/>
  <c r="N79" i="1"/>
  <c r="O80" i="1"/>
  <c r="N80" i="1"/>
  <c r="P80" i="1"/>
  <c r="F81" i="1"/>
  <c r="Q80" i="1"/>
  <c r="F82" i="1"/>
  <c r="Q81" i="1"/>
  <c r="N81" i="1"/>
  <c r="P81" i="1"/>
  <c r="O81" i="1"/>
  <c r="Q82" i="1"/>
  <c r="O82" i="1"/>
  <c r="F83" i="1"/>
  <c r="P82" i="1"/>
  <c r="N82" i="1"/>
  <c r="O83" i="1"/>
  <c r="P83" i="1"/>
  <c r="N83" i="1"/>
  <c r="Q83" i="1"/>
  <c r="F84" i="1"/>
  <c r="N84" i="1"/>
  <c r="P84" i="1"/>
  <c r="Q84" i="1"/>
  <c r="O84" i="1"/>
  <c r="F85" i="1"/>
  <c r="P85" i="1"/>
  <c r="N85" i="1"/>
  <c r="F86" i="1"/>
  <c r="O85" i="1"/>
  <c r="Q85" i="1"/>
  <c r="Q86" i="1"/>
  <c r="F87" i="1"/>
  <c r="P86" i="1"/>
  <c r="N86" i="1"/>
  <c r="O86" i="1"/>
  <c r="N87" i="1"/>
  <c r="Q87" i="1"/>
  <c r="N88" i="1"/>
  <c r="O87" i="1"/>
  <c r="P87" i="1"/>
</calcChain>
</file>

<file path=xl/sharedStrings.xml><?xml version="1.0" encoding="utf-8"?>
<sst xmlns="http://schemas.openxmlformats.org/spreadsheetml/2006/main" count="161" uniqueCount="42">
  <si>
    <t>Itinerari</t>
  </si>
  <si>
    <t>Nº Ctra.</t>
  </si>
  <si>
    <t>PK entrada</t>
  </si>
  <si>
    <t>PK salida</t>
  </si>
  <si>
    <t>PK. total</t>
  </si>
  <si>
    <t>Resta</t>
  </si>
  <si>
    <t>PK par.</t>
  </si>
  <si>
    <t>PK falt.</t>
  </si>
  <si>
    <t>URBÀ</t>
  </si>
  <si>
    <t>rural</t>
  </si>
  <si>
    <t>PK.Total</t>
  </si>
  <si>
    <t>Velocitat mitjana</t>
  </si>
  <si>
    <t>Hora de partida</t>
  </si>
  <si>
    <t>3 dies de Mallorca</t>
  </si>
  <si>
    <t>LLOC DE CELEBRACIÓ: Cala d'Or, SANTANYÍ</t>
  </si>
  <si>
    <t>CLUB ORGANITZADOR: U.C. Blahi</t>
  </si>
  <si>
    <t>Sortida Av de Calonge per carrer benvinguts</t>
  </si>
  <si>
    <t>Rotonda recte per ronda Cala d'Or direcció S'Horta</t>
  </si>
  <si>
    <t>Rotonda dreta per ronda Cala d'Or (Sortida Real) direcció S'Horta</t>
  </si>
  <si>
    <t>Rotonda esquerra direcció S'Horta Camí rural</t>
  </si>
  <si>
    <t>Entrada s'Horta gir esquerra per 4012</t>
  </si>
  <si>
    <t>rotonda recte direcció Alquería Blanca</t>
  </si>
  <si>
    <t>Pas per Calonge, sortida direcció Alquería Blanca per carrer Toni Vadell</t>
  </si>
  <si>
    <t>Pas per Alquería Blanca, entrada per carrer Llevant, gir esquerra per carrer Sant Roc</t>
  </si>
  <si>
    <t>Rotonda amb 4016 esquerra continuam per 4012</t>
  </si>
  <si>
    <t>Sortida Alquería blanca per ma 19</t>
  </si>
  <si>
    <t>rotonda recte seguim per ma19</t>
  </si>
  <si>
    <t xml:space="preserve">pas per PortoPetro, carrer Platja, carrer Cova Figuera, gir esquerra carrer talaia </t>
  </si>
  <si>
    <t>Gir dreta per carrer Cala d'Or</t>
  </si>
  <si>
    <t>Rotonda recte per carrer Principal</t>
  </si>
  <si>
    <t xml:space="preserve">Rotonda recte carrer des comellars. </t>
  </si>
  <si>
    <t>Av de Calonge per carrer benvinguts</t>
  </si>
  <si>
    <t xml:space="preserve">Gir DRETA per Av Calonge, Final </t>
  </si>
  <si>
    <r>
      <t xml:space="preserve">Gir esquerra per Av Calonge, </t>
    </r>
    <r>
      <rPr>
        <b/>
        <sz val="8"/>
        <rFont val="Arial"/>
        <family val="2"/>
      </rPr>
      <t>Final cuarta volta</t>
    </r>
  </si>
  <si>
    <t>ma19</t>
  </si>
  <si>
    <t>HORA DE SORTIDA: 16:30 HORES</t>
  </si>
  <si>
    <r>
      <t xml:space="preserve">Entrada s'Horta gir esquerra per 4012. </t>
    </r>
    <r>
      <rPr>
        <b/>
        <sz val="8"/>
        <rFont val="Arial"/>
        <family val="2"/>
      </rPr>
      <t>PREMI MUNTANYA</t>
    </r>
  </si>
  <si>
    <r>
      <t xml:space="preserve">Gir esquerra per Av Calonge, </t>
    </r>
    <r>
      <rPr>
        <b/>
        <sz val="8"/>
        <rFont val="Arial"/>
        <family val="2"/>
      </rPr>
      <t>Final primera volta. META VOLANT</t>
    </r>
  </si>
  <si>
    <r>
      <t xml:space="preserve">Gir esquerra per Av Calonge, </t>
    </r>
    <r>
      <rPr>
        <b/>
        <sz val="8"/>
        <rFont val="Arial"/>
        <family val="2"/>
      </rPr>
      <t>Final segona volta. META VOLANT</t>
    </r>
  </si>
  <si>
    <r>
      <t>Entrada s'Horta gir esquerra per 4012,</t>
    </r>
    <r>
      <rPr>
        <b/>
        <sz val="8"/>
        <rFont val="Arial"/>
        <family val="2"/>
      </rPr>
      <t xml:space="preserve"> </t>
    </r>
  </si>
  <si>
    <r>
      <t xml:space="preserve">Gir esquerra per Av Calonge, </t>
    </r>
    <r>
      <rPr>
        <b/>
        <sz val="8"/>
        <rFont val="Arial"/>
        <family val="2"/>
      </rPr>
      <t xml:space="preserve">Final tercera volta. </t>
    </r>
  </si>
  <si>
    <t>DATA: DISSABTE 6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</si>
</sst>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Km/h&quot;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0</xdr:row>
      <xdr:rowOff>0</xdr:rowOff>
    </xdr:from>
    <xdr:to>
      <xdr:col>15</xdr:col>
      <xdr:colOff>123825</xdr:colOff>
      <xdr:row>1</xdr:row>
      <xdr:rowOff>76200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6C3FEFE-4B69-48DC-8ECE-05BD83146BAA}"/>
            </a:ext>
          </a:extLst>
        </xdr:cNvPr>
        <xdr:cNvSpPr txBox="1">
          <a:spLocks noChangeArrowheads="1"/>
        </xdr:cNvSpPr>
      </xdr:nvSpPr>
      <xdr:spPr bwMode="auto">
        <a:xfrm>
          <a:off x="6429375" y="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zoomScaleNormal="100" zoomScaleSheetLayoutView="100" workbookViewId="0">
      <selection activeCell="F3" sqref="F3"/>
    </sheetView>
  </sheetViews>
  <sheetFormatPr baseColWidth="10" defaultRowHeight="12.75" x14ac:dyDescent="0.2"/>
  <cols>
    <col min="1" max="1" width="60.28515625" customWidth="1"/>
    <col min="2" max="2" width="0" hidden="1" customWidth="1"/>
    <col min="3" max="3" width="6.5703125" style="1" customWidth="1"/>
    <col min="4" max="4" width="6" customWidth="1"/>
    <col min="5" max="6" width="6.140625" customWidth="1"/>
    <col min="7" max="13" width="0" hidden="1" customWidth="1"/>
    <col min="14" max="14" width="5.7109375" customWidth="1"/>
    <col min="15" max="15" width="5.28515625" customWidth="1"/>
    <col min="16" max="16" width="7.42578125" customWidth="1"/>
    <col min="17" max="17" width="10" customWidth="1"/>
    <col min="18" max="18" width="0.42578125" customWidth="1"/>
    <col min="19" max="21" width="0" hidden="1" customWidth="1"/>
  </cols>
  <sheetData>
    <row r="1" spans="1:19" x14ac:dyDescent="0.2">
      <c r="A1" s="2" t="s">
        <v>13</v>
      </c>
    </row>
    <row r="2" spans="1:19" x14ac:dyDescent="0.2">
      <c r="A2" s="2"/>
    </row>
    <row r="3" spans="1:19" x14ac:dyDescent="0.2">
      <c r="A3" s="43" t="s">
        <v>14</v>
      </c>
    </row>
    <row r="4" spans="1:19" x14ac:dyDescent="0.2">
      <c r="A4" s="44" t="s">
        <v>41</v>
      </c>
    </row>
    <row r="5" spans="1:19" x14ac:dyDescent="0.2">
      <c r="A5" s="45" t="s">
        <v>35</v>
      </c>
    </row>
    <row r="6" spans="1:19" x14ac:dyDescent="0.2">
      <c r="A6" s="43" t="s">
        <v>15</v>
      </c>
    </row>
    <row r="8" spans="1:19" ht="24" customHeight="1" x14ac:dyDescent="0.2">
      <c r="A8" s="3" t="s">
        <v>0</v>
      </c>
      <c r="B8" s="4"/>
      <c r="C8" s="5" t="s">
        <v>1</v>
      </c>
      <c r="D8" s="5" t="s">
        <v>2</v>
      </c>
      <c r="E8" s="5" t="s">
        <v>3</v>
      </c>
      <c r="F8" s="6" t="s">
        <v>4</v>
      </c>
      <c r="G8" s="5" t="s">
        <v>5</v>
      </c>
      <c r="H8" s="5"/>
      <c r="I8" s="5"/>
      <c r="J8" s="5"/>
      <c r="K8" s="5"/>
      <c r="L8" s="5"/>
      <c r="M8" s="5"/>
      <c r="N8" s="6" t="s">
        <v>6</v>
      </c>
      <c r="O8" s="6" t="s">
        <v>7</v>
      </c>
      <c r="P8" s="7">
        <f>P90</f>
        <v>39</v>
      </c>
      <c r="Q8" s="7">
        <f>Q90</f>
        <v>41</v>
      </c>
      <c r="R8" s="8"/>
    </row>
    <row r="9" spans="1:19" s="16" customFormat="1" ht="22.5" customHeight="1" x14ac:dyDescent="0.2">
      <c r="A9" s="9" t="s">
        <v>16</v>
      </c>
      <c r="B9" s="10">
        <v>0</v>
      </c>
      <c r="C9" s="11" t="s">
        <v>8</v>
      </c>
      <c r="D9" s="12"/>
      <c r="E9" s="12"/>
      <c r="F9" s="12">
        <v>0</v>
      </c>
      <c r="G9" s="12">
        <v>72</v>
      </c>
      <c r="H9" s="12">
        <f>F9/30</f>
        <v>0</v>
      </c>
      <c r="I9" s="12">
        <f>H9*60</f>
        <v>0</v>
      </c>
      <c r="J9" s="12">
        <f>900+I9</f>
        <v>900</v>
      </c>
      <c r="K9" s="12">
        <f>J9/60</f>
        <v>15</v>
      </c>
      <c r="L9" s="12">
        <f>H9/24</f>
        <v>0</v>
      </c>
      <c r="M9" s="13">
        <f>L9</f>
        <v>0</v>
      </c>
      <c r="N9" s="12">
        <v>0</v>
      </c>
      <c r="O9" s="12">
        <f>$F$89-F9</f>
        <v>91</v>
      </c>
      <c r="P9" s="13">
        <f t="shared" ref="P9:Q11" si="0">($P$91*24+$F9/P$90)/24</f>
        <v>0.6875</v>
      </c>
      <c r="Q9" s="13">
        <f t="shared" si="0"/>
        <v>0.6875</v>
      </c>
      <c r="R9" s="14"/>
      <c r="S9" s="15"/>
    </row>
    <row r="10" spans="1:19" s="16" customFormat="1" x14ac:dyDescent="0.2">
      <c r="A10" s="17" t="s">
        <v>18</v>
      </c>
      <c r="B10" s="18"/>
      <c r="C10" s="11" t="s">
        <v>8</v>
      </c>
      <c r="D10" s="11"/>
      <c r="E10" s="11"/>
      <c r="F10" s="11">
        <v>0.5</v>
      </c>
      <c r="G10" s="11"/>
      <c r="H10" s="11"/>
      <c r="I10" s="11"/>
      <c r="J10" s="11"/>
      <c r="K10" s="11"/>
      <c r="L10" s="11"/>
      <c r="M10" s="11"/>
      <c r="N10" s="11">
        <f>F10-F9</f>
        <v>0.5</v>
      </c>
      <c r="O10" s="11">
        <f>$F$89-F10</f>
        <v>90.5</v>
      </c>
      <c r="P10" s="13">
        <f t="shared" si="0"/>
        <v>0.68803418803418814</v>
      </c>
      <c r="Q10" s="13">
        <f t="shared" si="0"/>
        <v>0.68800813008130079</v>
      </c>
      <c r="R10" s="14"/>
      <c r="S10" s="15"/>
    </row>
    <row r="11" spans="1:19" ht="15" customHeight="1" x14ac:dyDescent="0.2">
      <c r="A11" s="17" t="s">
        <v>17</v>
      </c>
      <c r="B11" s="19"/>
      <c r="C11" s="11" t="s">
        <v>8</v>
      </c>
      <c r="D11" s="20"/>
      <c r="E11" s="20"/>
      <c r="F11" s="11">
        <v>1</v>
      </c>
      <c r="G11" s="20"/>
      <c r="H11" s="20"/>
      <c r="I11" s="20"/>
      <c r="J11" s="20"/>
      <c r="K11" s="20"/>
      <c r="L11" s="20"/>
      <c r="M11" s="20"/>
      <c r="N11" s="11">
        <f t="shared" ref="N11:N17" si="1">F11-F10</f>
        <v>0.5</v>
      </c>
      <c r="O11" s="11"/>
      <c r="P11" s="13">
        <f t="shared" si="0"/>
        <v>0.68856837606837606</v>
      </c>
      <c r="Q11" s="13">
        <f t="shared" si="0"/>
        <v>0.68851626016260159</v>
      </c>
      <c r="R11" s="21"/>
      <c r="S11" s="22"/>
    </row>
    <row r="12" spans="1:19" x14ac:dyDescent="0.2">
      <c r="A12" s="17" t="s">
        <v>19</v>
      </c>
      <c r="B12" s="24"/>
      <c r="C12" s="20" t="s">
        <v>9</v>
      </c>
      <c r="D12" s="20"/>
      <c r="E12" s="20"/>
      <c r="F12" s="20">
        <v>1.7</v>
      </c>
      <c r="G12" s="20"/>
      <c r="H12" s="20"/>
      <c r="I12" s="20"/>
      <c r="J12" s="20"/>
      <c r="K12" s="20"/>
      <c r="L12" s="20"/>
      <c r="M12" s="20"/>
      <c r="N12" s="11">
        <f t="shared" si="1"/>
        <v>0.7</v>
      </c>
      <c r="O12" s="11"/>
      <c r="P12" s="13"/>
      <c r="Q12" s="13"/>
      <c r="R12" s="21"/>
      <c r="S12" s="22"/>
    </row>
    <row r="13" spans="1:19" s="27" customFormat="1" ht="13.5" customHeight="1" x14ac:dyDescent="0.2">
      <c r="A13" s="17" t="s">
        <v>20</v>
      </c>
      <c r="B13" s="24"/>
      <c r="C13" s="20">
        <v>4012</v>
      </c>
      <c r="D13" s="20">
        <v>4</v>
      </c>
      <c r="E13" s="20">
        <v>0</v>
      </c>
      <c r="F13" s="20">
        <v>5</v>
      </c>
      <c r="G13" s="20"/>
      <c r="H13" s="20"/>
      <c r="I13" s="20"/>
      <c r="J13" s="20"/>
      <c r="K13" s="20"/>
      <c r="L13" s="20"/>
      <c r="M13" s="20"/>
      <c r="N13" s="11">
        <f t="shared" si="1"/>
        <v>3.3</v>
      </c>
      <c r="O13" s="11">
        <f>$F$89-F13</f>
        <v>86</v>
      </c>
      <c r="P13" s="13">
        <f t="shared" ref="P13:Q32" si="2">($P$91*24+$F13/P$90)/24</f>
        <v>0.69284188034188032</v>
      </c>
      <c r="Q13" s="13">
        <f t="shared" si="2"/>
        <v>0.69258130081300806</v>
      </c>
      <c r="R13" s="25"/>
      <c r="S13" s="26"/>
    </row>
    <row r="14" spans="1:19" ht="13.5" customHeight="1" x14ac:dyDescent="0.2">
      <c r="A14" s="17" t="s">
        <v>24</v>
      </c>
      <c r="B14" s="24"/>
      <c r="C14" s="20">
        <v>4012</v>
      </c>
      <c r="D14" s="20">
        <v>4</v>
      </c>
      <c r="E14" s="20">
        <v>0</v>
      </c>
      <c r="F14" s="20">
        <v>6</v>
      </c>
      <c r="G14" s="20"/>
      <c r="H14" s="20"/>
      <c r="I14" s="20"/>
      <c r="J14" s="20"/>
      <c r="K14" s="20"/>
      <c r="L14" s="20"/>
      <c r="M14" s="20"/>
      <c r="N14" s="11">
        <f t="shared" si="1"/>
        <v>1</v>
      </c>
      <c r="O14" s="11">
        <f>$F$89-F14</f>
        <v>85</v>
      </c>
      <c r="P14" s="13">
        <f t="shared" si="2"/>
        <v>0.69391025641025639</v>
      </c>
      <c r="Q14" s="13">
        <f t="shared" si="2"/>
        <v>0.69359756097560965</v>
      </c>
      <c r="R14" s="21"/>
      <c r="S14" s="20"/>
    </row>
    <row r="15" spans="1:19" ht="14.25" customHeight="1" x14ac:dyDescent="0.2">
      <c r="A15" s="17" t="s">
        <v>22</v>
      </c>
      <c r="B15" s="24"/>
      <c r="C15" s="20" t="s">
        <v>8</v>
      </c>
      <c r="D15" s="20"/>
      <c r="E15" s="20"/>
      <c r="F15" s="20">
        <v>6.5</v>
      </c>
      <c r="G15" s="20"/>
      <c r="H15" s="20"/>
      <c r="I15" s="20"/>
      <c r="J15" s="20"/>
      <c r="K15" s="20"/>
      <c r="L15" s="20"/>
      <c r="M15" s="20"/>
      <c r="N15" s="11">
        <f t="shared" si="1"/>
        <v>0.5</v>
      </c>
      <c r="O15" s="11">
        <f>$F$89-F15</f>
        <v>84.5</v>
      </c>
      <c r="P15" s="13">
        <f t="shared" si="2"/>
        <v>0.69444444444444453</v>
      </c>
      <c r="Q15" s="13">
        <f t="shared" si="2"/>
        <v>0.69410569105691067</v>
      </c>
      <c r="R15" s="21"/>
      <c r="S15" s="11"/>
    </row>
    <row r="16" spans="1:19" ht="14.25" customHeight="1" x14ac:dyDescent="0.2">
      <c r="A16" s="17" t="s">
        <v>21</v>
      </c>
      <c r="B16" s="24"/>
      <c r="C16" s="20">
        <v>4012</v>
      </c>
      <c r="D16" s="20">
        <v>4</v>
      </c>
      <c r="E16" s="20">
        <v>0</v>
      </c>
      <c r="F16" s="20">
        <v>9</v>
      </c>
      <c r="G16" s="20"/>
      <c r="H16" s="20"/>
      <c r="I16" s="20"/>
      <c r="J16" s="20"/>
      <c r="K16" s="20"/>
      <c r="L16" s="20"/>
      <c r="M16" s="20"/>
      <c r="N16" s="11">
        <f t="shared" si="1"/>
        <v>2.5</v>
      </c>
      <c r="O16" s="11">
        <f>$F$89-F16</f>
        <v>82</v>
      </c>
      <c r="P16" s="13">
        <f t="shared" si="2"/>
        <v>0.69711538461538458</v>
      </c>
      <c r="Q16" s="13">
        <f t="shared" si="2"/>
        <v>0.69664634146341464</v>
      </c>
      <c r="R16" s="21"/>
      <c r="S16" s="11"/>
    </row>
    <row r="17" spans="1:19" ht="22.5" x14ac:dyDescent="0.2">
      <c r="A17" s="17" t="s">
        <v>23</v>
      </c>
      <c r="B17" s="24"/>
      <c r="C17" s="11" t="s">
        <v>8</v>
      </c>
      <c r="D17" s="11"/>
      <c r="E17" s="11"/>
      <c r="F17" s="20">
        <v>10</v>
      </c>
      <c r="G17" s="20"/>
      <c r="H17" s="20"/>
      <c r="I17" s="20"/>
      <c r="J17" s="20"/>
      <c r="K17" s="20"/>
      <c r="L17" s="20"/>
      <c r="M17" s="20"/>
      <c r="N17" s="11">
        <f t="shared" si="1"/>
        <v>1</v>
      </c>
      <c r="O17" s="11">
        <f>$F$89-F17</f>
        <v>81</v>
      </c>
      <c r="P17" s="13">
        <f t="shared" si="2"/>
        <v>0.69818376068376065</v>
      </c>
      <c r="Q17" s="13">
        <f t="shared" si="2"/>
        <v>0.69766260162601623</v>
      </c>
      <c r="R17" s="21"/>
      <c r="S17" s="20"/>
    </row>
    <row r="18" spans="1:19" x14ac:dyDescent="0.2">
      <c r="A18" s="17" t="s">
        <v>25</v>
      </c>
      <c r="B18" s="19"/>
      <c r="C18" s="11" t="s">
        <v>34</v>
      </c>
      <c r="D18" s="20">
        <v>56</v>
      </c>
      <c r="E18" s="20">
        <v>60</v>
      </c>
      <c r="F18" s="20">
        <v>10.5</v>
      </c>
      <c r="G18" s="20"/>
      <c r="H18" s="20"/>
      <c r="I18" s="20"/>
      <c r="J18" s="20"/>
      <c r="K18" s="20"/>
      <c r="L18" s="20"/>
      <c r="M18" s="20"/>
      <c r="N18" s="11">
        <f t="shared" ref="N18:N43" si="3">F18-F17</f>
        <v>0.5</v>
      </c>
      <c r="O18" s="11">
        <f t="shared" ref="O18:O43" si="4">$F$89-F18</f>
        <v>80.5</v>
      </c>
      <c r="P18" s="13">
        <f t="shared" si="2"/>
        <v>0.69871794871794879</v>
      </c>
      <c r="Q18" s="13">
        <f t="shared" si="2"/>
        <v>0.69817073170731714</v>
      </c>
      <c r="R18" s="21"/>
      <c r="S18" s="20"/>
    </row>
    <row r="19" spans="1:19" ht="23.25" customHeight="1" x14ac:dyDescent="0.2">
      <c r="A19" s="23" t="s">
        <v>26</v>
      </c>
      <c r="B19" s="24"/>
      <c r="C19" s="20" t="s">
        <v>34</v>
      </c>
      <c r="D19" s="20">
        <v>56</v>
      </c>
      <c r="E19" s="20">
        <v>60</v>
      </c>
      <c r="F19" s="20">
        <v>14</v>
      </c>
      <c r="G19" s="20"/>
      <c r="H19" s="20"/>
      <c r="I19" s="20"/>
      <c r="J19" s="20"/>
      <c r="K19" s="20"/>
      <c r="L19" s="20"/>
      <c r="M19" s="20"/>
      <c r="N19" s="11">
        <f t="shared" si="3"/>
        <v>3.5</v>
      </c>
      <c r="O19" s="11">
        <f t="shared" si="4"/>
        <v>77</v>
      </c>
      <c r="P19" s="13">
        <f t="shared" si="2"/>
        <v>0.7024572649572649</v>
      </c>
      <c r="Q19" s="13">
        <f t="shared" si="2"/>
        <v>0.7017276422764227</v>
      </c>
      <c r="R19" s="21"/>
      <c r="S19" s="20"/>
    </row>
    <row r="20" spans="1:19" x14ac:dyDescent="0.2">
      <c r="A20" s="17" t="s">
        <v>27</v>
      </c>
      <c r="B20" s="24"/>
      <c r="C20" s="20" t="s">
        <v>8</v>
      </c>
      <c r="D20" s="20"/>
      <c r="E20" s="20"/>
      <c r="F20" s="20">
        <v>15</v>
      </c>
      <c r="G20" s="20"/>
      <c r="H20" s="20"/>
      <c r="I20" s="20"/>
      <c r="J20" s="20"/>
      <c r="K20" s="20"/>
      <c r="L20" s="20"/>
      <c r="M20" s="20"/>
      <c r="N20" s="11">
        <f t="shared" si="3"/>
        <v>1</v>
      </c>
      <c r="O20" s="11">
        <f t="shared" si="4"/>
        <v>76</v>
      </c>
      <c r="P20" s="13">
        <f t="shared" si="2"/>
        <v>0.70352564102564097</v>
      </c>
      <c r="Q20" s="13">
        <f t="shared" si="2"/>
        <v>0.7027439024390244</v>
      </c>
      <c r="R20" s="21"/>
      <c r="S20" s="20"/>
    </row>
    <row r="21" spans="1:19" ht="12" customHeight="1" x14ac:dyDescent="0.2">
      <c r="A21" s="17" t="s">
        <v>28</v>
      </c>
      <c r="B21" s="24"/>
      <c r="C21" s="20" t="s">
        <v>8</v>
      </c>
      <c r="D21" s="20"/>
      <c r="E21" s="20"/>
      <c r="F21" s="20">
        <v>16</v>
      </c>
      <c r="G21" s="20"/>
      <c r="H21" s="20"/>
      <c r="I21" s="20"/>
      <c r="J21" s="20"/>
      <c r="K21" s="20"/>
      <c r="L21" s="20"/>
      <c r="M21" s="20"/>
      <c r="N21" s="11">
        <f t="shared" si="3"/>
        <v>1</v>
      </c>
      <c r="O21" s="11">
        <f t="shared" si="4"/>
        <v>75</v>
      </c>
      <c r="P21" s="13">
        <f t="shared" si="2"/>
        <v>0.70459401709401703</v>
      </c>
      <c r="Q21" s="13">
        <f t="shared" si="2"/>
        <v>0.70376016260162599</v>
      </c>
      <c r="R21" s="21"/>
      <c r="S21" s="22"/>
    </row>
    <row r="22" spans="1:19" x14ac:dyDescent="0.2">
      <c r="A22" s="17" t="s">
        <v>29</v>
      </c>
      <c r="B22" s="24"/>
      <c r="C22" s="20" t="s">
        <v>8</v>
      </c>
      <c r="D22" s="20"/>
      <c r="E22" s="20"/>
      <c r="F22" s="20">
        <v>17</v>
      </c>
      <c r="G22" s="20"/>
      <c r="H22" s="20"/>
      <c r="I22" s="20"/>
      <c r="J22" s="20"/>
      <c r="K22" s="20"/>
      <c r="L22" s="20"/>
      <c r="M22" s="20"/>
      <c r="N22" s="11">
        <f t="shared" si="3"/>
        <v>1</v>
      </c>
      <c r="O22" s="11">
        <f t="shared" si="4"/>
        <v>74</v>
      </c>
      <c r="P22" s="13">
        <f t="shared" si="2"/>
        <v>0.7056623931623931</v>
      </c>
      <c r="Q22" s="13">
        <f t="shared" si="2"/>
        <v>0.70477642276422758</v>
      </c>
      <c r="R22" s="21"/>
      <c r="S22" s="20"/>
    </row>
    <row r="23" spans="1:19" x14ac:dyDescent="0.2">
      <c r="A23" s="17" t="s">
        <v>30</v>
      </c>
      <c r="B23" s="24"/>
      <c r="C23" s="20" t="s">
        <v>8</v>
      </c>
      <c r="D23" s="20"/>
      <c r="E23" s="20"/>
      <c r="F23" s="20">
        <v>18</v>
      </c>
      <c r="G23" s="20"/>
      <c r="H23" s="20"/>
      <c r="I23" s="20"/>
      <c r="J23" s="20"/>
      <c r="K23" s="20"/>
      <c r="L23" s="20"/>
      <c r="M23" s="20"/>
      <c r="N23" s="11">
        <f t="shared" si="3"/>
        <v>1</v>
      </c>
      <c r="O23" s="11">
        <f t="shared" si="4"/>
        <v>73</v>
      </c>
      <c r="P23" s="13">
        <f t="shared" si="2"/>
        <v>0.70673076923076916</v>
      </c>
      <c r="Q23" s="13">
        <f t="shared" si="2"/>
        <v>0.70579268292682917</v>
      </c>
      <c r="R23" s="21"/>
      <c r="S23" s="20"/>
    </row>
    <row r="24" spans="1:19" x14ac:dyDescent="0.2">
      <c r="A24" s="17" t="s">
        <v>37</v>
      </c>
      <c r="B24" s="24"/>
      <c r="C24" s="11" t="s">
        <v>8</v>
      </c>
      <c r="D24" s="11"/>
      <c r="E24" s="11"/>
      <c r="F24" s="20">
        <v>18.100000000000001</v>
      </c>
      <c r="G24" s="20"/>
      <c r="H24" s="20"/>
      <c r="I24" s="20"/>
      <c r="J24" s="20"/>
      <c r="K24" s="20"/>
      <c r="L24" s="20"/>
      <c r="M24" s="20"/>
      <c r="N24" s="11">
        <f t="shared" si="3"/>
        <v>0.10000000000000142</v>
      </c>
      <c r="O24" s="11">
        <f t="shared" si="4"/>
        <v>72.900000000000006</v>
      </c>
      <c r="P24" s="13">
        <f t="shared" si="2"/>
        <v>0.70683760683760688</v>
      </c>
      <c r="Q24" s="13">
        <f t="shared" si="2"/>
        <v>0.70589430894308947</v>
      </c>
      <c r="R24" s="21"/>
      <c r="S24" s="20"/>
    </row>
    <row r="25" spans="1:19" x14ac:dyDescent="0.2">
      <c r="A25" s="17" t="s">
        <v>31</v>
      </c>
      <c r="B25" s="10">
        <v>0</v>
      </c>
      <c r="C25" s="11" t="s">
        <v>8</v>
      </c>
      <c r="D25" s="12"/>
      <c r="E25" s="12"/>
      <c r="F25" s="20">
        <f>F24+N9</f>
        <v>18.100000000000001</v>
      </c>
      <c r="G25" s="20"/>
      <c r="H25" s="20"/>
      <c r="I25" s="20"/>
      <c r="J25" s="20"/>
      <c r="K25" s="20"/>
      <c r="L25" s="20"/>
      <c r="M25" s="20"/>
      <c r="N25" s="11">
        <f t="shared" si="3"/>
        <v>0</v>
      </c>
      <c r="O25" s="11">
        <f t="shared" si="4"/>
        <v>72.900000000000006</v>
      </c>
      <c r="P25" s="13">
        <f t="shared" si="2"/>
        <v>0.70683760683760688</v>
      </c>
      <c r="Q25" s="13">
        <f t="shared" si="2"/>
        <v>0.70589430894308947</v>
      </c>
      <c r="R25" s="21"/>
      <c r="S25" s="20"/>
    </row>
    <row r="26" spans="1:19" ht="13.5" customHeight="1" x14ac:dyDescent="0.2">
      <c r="A26" s="17" t="s">
        <v>18</v>
      </c>
      <c r="B26" s="18"/>
      <c r="C26" s="11" t="s">
        <v>8</v>
      </c>
      <c r="D26" s="11"/>
      <c r="E26" s="11"/>
      <c r="F26" s="20">
        <f t="shared" ref="F26:F87" si="5">F25+N10</f>
        <v>18.600000000000001</v>
      </c>
      <c r="G26" s="20"/>
      <c r="H26" s="20"/>
      <c r="I26" s="20"/>
      <c r="J26" s="20"/>
      <c r="K26" s="20"/>
      <c r="L26" s="20"/>
      <c r="M26" s="20"/>
      <c r="N26" s="11">
        <f t="shared" si="3"/>
        <v>0.5</v>
      </c>
      <c r="O26" s="11">
        <f t="shared" si="4"/>
        <v>72.400000000000006</v>
      </c>
      <c r="P26" s="13">
        <f t="shared" si="2"/>
        <v>0.7073717948717948</v>
      </c>
      <c r="Q26" s="13">
        <f t="shared" si="2"/>
        <v>0.70640243902439026</v>
      </c>
      <c r="S26" s="20"/>
    </row>
    <row r="27" spans="1:19" ht="13.5" customHeight="1" x14ac:dyDescent="0.2">
      <c r="A27" s="17" t="s">
        <v>17</v>
      </c>
      <c r="B27" s="19"/>
      <c r="C27" s="11" t="s">
        <v>8</v>
      </c>
      <c r="D27" s="20"/>
      <c r="E27" s="20"/>
      <c r="F27" s="20">
        <f t="shared" si="5"/>
        <v>19.100000000000001</v>
      </c>
      <c r="G27" s="20"/>
      <c r="H27" s="20"/>
      <c r="I27" s="20"/>
      <c r="J27" s="20"/>
      <c r="K27" s="20"/>
      <c r="L27" s="20"/>
      <c r="M27" s="20"/>
      <c r="N27" s="11">
        <f t="shared" si="3"/>
        <v>0.5</v>
      </c>
      <c r="O27" s="11">
        <f t="shared" si="4"/>
        <v>71.900000000000006</v>
      </c>
      <c r="P27" s="13">
        <f t="shared" si="2"/>
        <v>0.70790598290598294</v>
      </c>
      <c r="Q27" s="13">
        <f t="shared" si="2"/>
        <v>0.70691056910569106</v>
      </c>
      <c r="R27" s="21"/>
      <c r="S27" s="20"/>
    </row>
    <row r="28" spans="1:19" ht="13.5" customHeight="1" x14ac:dyDescent="0.2">
      <c r="A28" s="17" t="s">
        <v>19</v>
      </c>
      <c r="B28" s="24"/>
      <c r="C28" s="20" t="s">
        <v>9</v>
      </c>
      <c r="D28" s="20"/>
      <c r="E28" s="20"/>
      <c r="F28" s="20">
        <f t="shared" si="5"/>
        <v>19.8</v>
      </c>
      <c r="G28" s="20"/>
      <c r="H28" s="20"/>
      <c r="I28" s="20"/>
      <c r="J28" s="20"/>
      <c r="K28" s="20"/>
      <c r="L28" s="20"/>
      <c r="M28" s="20"/>
      <c r="N28" s="11">
        <f t="shared" si="3"/>
        <v>0.69999999999999929</v>
      </c>
      <c r="O28" s="11">
        <f t="shared" si="4"/>
        <v>71.2</v>
      </c>
      <c r="P28" s="13">
        <f t="shared" si="2"/>
        <v>0.70865384615384619</v>
      </c>
      <c r="Q28" s="13">
        <f t="shared" si="2"/>
        <v>0.70762195121951221</v>
      </c>
      <c r="R28" s="21"/>
      <c r="S28" s="20"/>
    </row>
    <row r="29" spans="1:19" ht="13.5" customHeight="1" x14ac:dyDescent="0.2">
      <c r="A29" s="17" t="s">
        <v>20</v>
      </c>
      <c r="B29" s="24"/>
      <c r="C29" s="20">
        <v>4012</v>
      </c>
      <c r="D29" s="20">
        <v>4</v>
      </c>
      <c r="E29" s="20">
        <v>0</v>
      </c>
      <c r="F29" s="20">
        <f t="shared" si="5"/>
        <v>23.1</v>
      </c>
      <c r="G29" s="20"/>
      <c r="H29" s="20"/>
      <c r="I29" s="20"/>
      <c r="J29" s="20"/>
      <c r="K29" s="20"/>
      <c r="L29" s="20"/>
      <c r="M29" s="20"/>
      <c r="N29" s="11">
        <f t="shared" si="3"/>
        <v>3.3000000000000007</v>
      </c>
      <c r="O29" s="11">
        <f t="shared" si="4"/>
        <v>67.900000000000006</v>
      </c>
      <c r="P29" s="13">
        <f t="shared" si="2"/>
        <v>0.7121794871794872</v>
      </c>
      <c r="Q29" s="13">
        <f t="shared" si="2"/>
        <v>0.71097560975609753</v>
      </c>
      <c r="R29" s="21"/>
      <c r="S29" s="20"/>
    </row>
    <row r="30" spans="1:19" ht="13.5" customHeight="1" x14ac:dyDescent="0.2">
      <c r="A30" s="17" t="s">
        <v>24</v>
      </c>
      <c r="B30" s="24"/>
      <c r="C30" s="20">
        <v>4012</v>
      </c>
      <c r="D30" s="20">
        <v>4</v>
      </c>
      <c r="E30" s="20">
        <v>0</v>
      </c>
      <c r="F30" s="20">
        <f t="shared" si="5"/>
        <v>24.1</v>
      </c>
      <c r="G30" s="20"/>
      <c r="H30" s="20"/>
      <c r="I30" s="20"/>
      <c r="J30" s="20"/>
      <c r="K30" s="20"/>
      <c r="L30" s="20"/>
      <c r="M30" s="20"/>
      <c r="N30" s="11">
        <f t="shared" si="3"/>
        <v>1</v>
      </c>
      <c r="O30" s="11">
        <f t="shared" si="4"/>
        <v>66.900000000000006</v>
      </c>
      <c r="P30" s="13">
        <f t="shared" si="2"/>
        <v>0.71324786324786327</v>
      </c>
      <c r="Q30" s="13">
        <f t="shared" si="2"/>
        <v>0.71199186991869912</v>
      </c>
      <c r="R30" s="21"/>
      <c r="S30" s="20"/>
    </row>
    <row r="31" spans="1:19" ht="13.5" customHeight="1" x14ac:dyDescent="0.2">
      <c r="A31" s="17" t="s">
        <v>22</v>
      </c>
      <c r="B31" s="24"/>
      <c r="C31" s="20" t="s">
        <v>8</v>
      </c>
      <c r="D31" s="20"/>
      <c r="E31" s="20"/>
      <c r="F31" s="20">
        <f t="shared" si="5"/>
        <v>24.6</v>
      </c>
      <c r="G31" s="20"/>
      <c r="H31" s="20"/>
      <c r="I31" s="20"/>
      <c r="J31" s="20"/>
      <c r="K31" s="20"/>
      <c r="L31" s="20"/>
      <c r="M31" s="20"/>
      <c r="N31" s="11">
        <f t="shared" si="3"/>
        <v>0.5</v>
      </c>
      <c r="O31" s="11">
        <f t="shared" si="4"/>
        <v>66.400000000000006</v>
      </c>
      <c r="P31" s="13">
        <f t="shared" si="2"/>
        <v>0.7137820512820513</v>
      </c>
      <c r="Q31" s="13">
        <f t="shared" si="2"/>
        <v>0.71250000000000002</v>
      </c>
      <c r="R31" s="21"/>
      <c r="S31" s="20"/>
    </row>
    <row r="32" spans="1:19" ht="13.5" customHeight="1" x14ac:dyDescent="0.2">
      <c r="A32" s="17" t="s">
        <v>21</v>
      </c>
      <c r="B32" s="24"/>
      <c r="C32" s="20">
        <v>4012</v>
      </c>
      <c r="D32" s="20">
        <v>4</v>
      </c>
      <c r="E32" s="20">
        <v>0</v>
      </c>
      <c r="F32" s="20">
        <f t="shared" si="5"/>
        <v>27.1</v>
      </c>
      <c r="G32" s="20"/>
      <c r="H32" s="20"/>
      <c r="I32" s="20"/>
      <c r="J32" s="20"/>
      <c r="K32" s="20"/>
      <c r="L32" s="20"/>
      <c r="M32" s="20"/>
      <c r="N32" s="11">
        <f t="shared" si="3"/>
        <v>2.5</v>
      </c>
      <c r="O32" s="11">
        <f t="shared" si="4"/>
        <v>63.9</v>
      </c>
      <c r="P32" s="13">
        <f t="shared" si="2"/>
        <v>0.71645299145299146</v>
      </c>
      <c r="Q32" s="13">
        <f t="shared" si="2"/>
        <v>0.715040650406504</v>
      </c>
      <c r="R32" s="21"/>
      <c r="S32" s="20"/>
    </row>
    <row r="33" spans="1:21" ht="13.5" customHeight="1" x14ac:dyDescent="0.2">
      <c r="A33" s="17" t="s">
        <v>23</v>
      </c>
      <c r="B33" s="24"/>
      <c r="C33" s="11" t="s">
        <v>8</v>
      </c>
      <c r="D33" s="11"/>
      <c r="E33" s="11"/>
      <c r="F33" s="20">
        <f t="shared" si="5"/>
        <v>28.1</v>
      </c>
      <c r="G33" s="20"/>
      <c r="H33" s="20"/>
      <c r="I33" s="20"/>
      <c r="J33" s="20"/>
      <c r="K33" s="20"/>
      <c r="L33" s="20"/>
      <c r="M33" s="20"/>
      <c r="N33" s="11">
        <f t="shared" si="3"/>
        <v>1</v>
      </c>
      <c r="O33" s="11">
        <f t="shared" si="4"/>
        <v>62.9</v>
      </c>
      <c r="P33" s="13">
        <f t="shared" ref="P33:Q45" si="6">($P$91*24+$F33/P$90)/24</f>
        <v>0.71752136752136753</v>
      </c>
      <c r="Q33" s="13">
        <f t="shared" si="6"/>
        <v>0.71605691056910559</v>
      </c>
      <c r="R33" s="21"/>
      <c r="S33" s="20"/>
    </row>
    <row r="34" spans="1:21" ht="13.5" customHeight="1" x14ac:dyDescent="0.2">
      <c r="A34" s="17" t="s">
        <v>25</v>
      </c>
      <c r="B34" s="19"/>
      <c r="C34" s="11" t="s">
        <v>34</v>
      </c>
      <c r="D34" s="20">
        <v>56</v>
      </c>
      <c r="E34" s="20">
        <v>60</v>
      </c>
      <c r="F34" s="20">
        <f t="shared" si="5"/>
        <v>28.6</v>
      </c>
      <c r="G34" s="20"/>
      <c r="H34" s="20"/>
      <c r="I34" s="20"/>
      <c r="J34" s="20"/>
      <c r="K34" s="20"/>
      <c r="L34" s="20"/>
      <c r="M34" s="20"/>
      <c r="N34" s="11">
        <f t="shared" si="3"/>
        <v>0.5</v>
      </c>
      <c r="O34" s="11">
        <f t="shared" si="4"/>
        <v>62.4</v>
      </c>
      <c r="P34" s="13">
        <f t="shared" si="6"/>
        <v>0.71805555555555556</v>
      </c>
      <c r="Q34" s="13">
        <f t="shared" si="6"/>
        <v>0.7165650406504066</v>
      </c>
      <c r="R34" s="21"/>
      <c r="S34" s="20"/>
    </row>
    <row r="35" spans="1:21" ht="13.5" customHeight="1" x14ac:dyDescent="0.2">
      <c r="A35" s="23" t="s">
        <v>26</v>
      </c>
      <c r="B35" s="24"/>
      <c r="C35" s="20" t="s">
        <v>34</v>
      </c>
      <c r="D35" s="20">
        <v>56</v>
      </c>
      <c r="E35" s="20">
        <v>60</v>
      </c>
      <c r="F35" s="20">
        <f t="shared" si="5"/>
        <v>32.1</v>
      </c>
      <c r="G35" s="20"/>
      <c r="H35" s="20"/>
      <c r="I35" s="20"/>
      <c r="J35" s="20"/>
      <c r="K35" s="20"/>
      <c r="L35" s="20"/>
      <c r="M35" s="20"/>
      <c r="N35" s="11">
        <f t="shared" si="3"/>
        <v>3.5</v>
      </c>
      <c r="O35" s="11">
        <f t="shared" si="4"/>
        <v>58.9</v>
      </c>
      <c r="P35" s="13">
        <f t="shared" si="6"/>
        <v>0.72179487179487178</v>
      </c>
      <c r="Q35" s="13">
        <f t="shared" si="6"/>
        <v>0.72012195121951217</v>
      </c>
      <c r="R35" s="21"/>
      <c r="S35" s="20"/>
    </row>
    <row r="36" spans="1:21" ht="13.5" customHeight="1" x14ac:dyDescent="0.2">
      <c r="A36" s="17" t="s">
        <v>27</v>
      </c>
      <c r="B36" s="24"/>
      <c r="C36" s="20" t="s">
        <v>8</v>
      </c>
      <c r="D36" s="20"/>
      <c r="E36" s="20"/>
      <c r="F36" s="20">
        <f t="shared" si="5"/>
        <v>33.1</v>
      </c>
      <c r="G36" s="20"/>
      <c r="H36" s="20"/>
      <c r="I36" s="20"/>
      <c r="J36" s="20"/>
      <c r="K36" s="20"/>
      <c r="L36" s="20"/>
      <c r="M36" s="20"/>
      <c r="N36" s="11">
        <f t="shared" si="3"/>
        <v>1</v>
      </c>
      <c r="O36" s="11">
        <f t="shared" si="4"/>
        <v>57.9</v>
      </c>
      <c r="P36" s="13">
        <f t="shared" si="6"/>
        <v>0.72286324786324785</v>
      </c>
      <c r="Q36" s="13">
        <f t="shared" si="6"/>
        <v>0.72113821138211387</v>
      </c>
      <c r="R36" s="21"/>
      <c r="S36" s="20"/>
    </row>
    <row r="37" spans="1:21" ht="13.5" customHeight="1" x14ac:dyDescent="0.2">
      <c r="A37" s="17" t="s">
        <v>28</v>
      </c>
      <c r="B37" s="24"/>
      <c r="C37" s="20" t="s">
        <v>8</v>
      </c>
      <c r="D37" s="20"/>
      <c r="E37" s="20"/>
      <c r="F37" s="20">
        <f t="shared" si="5"/>
        <v>34.1</v>
      </c>
      <c r="G37" s="20"/>
      <c r="H37" s="20"/>
      <c r="I37" s="20"/>
      <c r="J37" s="20"/>
      <c r="K37" s="20"/>
      <c r="L37" s="20"/>
      <c r="M37" s="20"/>
      <c r="N37" s="11">
        <f t="shared" si="3"/>
        <v>1</v>
      </c>
      <c r="O37" s="11">
        <f t="shared" si="4"/>
        <v>56.9</v>
      </c>
      <c r="P37" s="13">
        <f t="shared" si="6"/>
        <v>0.72393162393162391</v>
      </c>
      <c r="Q37" s="13">
        <f t="shared" si="6"/>
        <v>0.72215447154471546</v>
      </c>
      <c r="R37" s="21"/>
      <c r="S37" s="20"/>
    </row>
    <row r="38" spans="1:21" x14ac:dyDescent="0.2">
      <c r="A38" s="17" t="s">
        <v>29</v>
      </c>
      <c r="B38" s="24"/>
      <c r="C38" s="20" t="s">
        <v>8</v>
      </c>
      <c r="D38" s="20"/>
      <c r="E38" s="20"/>
      <c r="F38" s="20">
        <f t="shared" si="5"/>
        <v>35.1</v>
      </c>
      <c r="G38" s="20"/>
      <c r="H38" s="20"/>
      <c r="I38" s="20"/>
      <c r="J38" s="20"/>
      <c r="K38" s="20"/>
      <c r="L38" s="20"/>
      <c r="M38" s="20"/>
      <c r="N38" s="11">
        <f t="shared" si="3"/>
        <v>1</v>
      </c>
      <c r="O38" s="11">
        <f t="shared" si="4"/>
        <v>55.9</v>
      </c>
      <c r="P38" s="13">
        <f t="shared" si="6"/>
        <v>0.72499999999999998</v>
      </c>
      <c r="Q38" s="13">
        <f t="shared" si="6"/>
        <v>0.72317073170731705</v>
      </c>
      <c r="R38" s="21"/>
      <c r="S38" s="20"/>
    </row>
    <row r="39" spans="1:21" ht="22.5" customHeight="1" x14ac:dyDescent="0.2">
      <c r="A39" s="17" t="s">
        <v>30</v>
      </c>
      <c r="B39" s="24"/>
      <c r="C39" s="20" t="s">
        <v>8</v>
      </c>
      <c r="D39" s="20"/>
      <c r="E39" s="20"/>
      <c r="F39" s="20">
        <f t="shared" si="5"/>
        <v>36.1</v>
      </c>
      <c r="G39" s="20"/>
      <c r="H39" s="20"/>
      <c r="I39" s="20"/>
      <c r="J39" s="20"/>
      <c r="K39" s="20"/>
      <c r="L39" s="20"/>
      <c r="M39" s="20"/>
      <c r="N39" s="11">
        <f t="shared" si="3"/>
        <v>1</v>
      </c>
      <c r="O39" s="11">
        <f t="shared" si="4"/>
        <v>54.9</v>
      </c>
      <c r="P39" s="13">
        <f t="shared" si="6"/>
        <v>0.72606837606837604</v>
      </c>
      <c r="Q39" s="13">
        <f t="shared" si="6"/>
        <v>0.72418699186991864</v>
      </c>
      <c r="R39" s="21"/>
      <c r="S39" s="20"/>
    </row>
    <row r="40" spans="1:21" s="27" customFormat="1" ht="18.75" customHeight="1" x14ac:dyDescent="0.2">
      <c r="A40" s="17" t="s">
        <v>38</v>
      </c>
      <c r="B40" s="24"/>
      <c r="C40" s="11" t="s">
        <v>8</v>
      </c>
      <c r="D40" s="11"/>
      <c r="E40" s="11"/>
      <c r="F40" s="20">
        <f t="shared" si="5"/>
        <v>36.200000000000003</v>
      </c>
      <c r="G40" s="20"/>
      <c r="H40" s="20"/>
      <c r="I40" s="20"/>
      <c r="J40" s="20"/>
      <c r="K40" s="20"/>
      <c r="L40" s="20"/>
      <c r="M40" s="20"/>
      <c r="N40" s="11">
        <f t="shared" si="3"/>
        <v>0.10000000000000142</v>
      </c>
      <c r="O40" s="11">
        <f t="shared" si="4"/>
        <v>54.8</v>
      </c>
      <c r="P40" s="13">
        <f t="shared" si="6"/>
        <v>0.72617521367521365</v>
      </c>
      <c r="Q40" s="13">
        <f t="shared" si="6"/>
        <v>0.72428861788617882</v>
      </c>
      <c r="R40" s="25"/>
      <c r="S40" s="28"/>
      <c r="T40"/>
      <c r="U40"/>
    </row>
    <row r="41" spans="1:21" x14ac:dyDescent="0.2">
      <c r="A41" s="17" t="s">
        <v>31</v>
      </c>
      <c r="B41" s="10">
        <v>0</v>
      </c>
      <c r="C41" s="11" t="s">
        <v>8</v>
      </c>
      <c r="D41" s="12"/>
      <c r="E41" s="12"/>
      <c r="F41" s="20">
        <f t="shared" si="5"/>
        <v>36.200000000000003</v>
      </c>
      <c r="G41" s="20"/>
      <c r="H41" s="20"/>
      <c r="I41" s="20"/>
      <c r="J41" s="20"/>
      <c r="K41" s="20"/>
      <c r="L41" s="20"/>
      <c r="M41" s="20"/>
      <c r="N41" s="11">
        <f t="shared" si="3"/>
        <v>0</v>
      </c>
      <c r="O41" s="11">
        <f t="shared" si="4"/>
        <v>54.8</v>
      </c>
      <c r="P41" s="13">
        <f t="shared" si="6"/>
        <v>0.72617521367521365</v>
      </c>
      <c r="Q41" s="13">
        <f t="shared" si="6"/>
        <v>0.72428861788617882</v>
      </c>
      <c r="R41" s="21"/>
      <c r="S41" s="22"/>
    </row>
    <row r="42" spans="1:21" x14ac:dyDescent="0.2">
      <c r="A42" s="17" t="s">
        <v>18</v>
      </c>
      <c r="B42" s="18"/>
      <c r="C42" s="11" t="s">
        <v>8</v>
      </c>
      <c r="D42" s="11"/>
      <c r="E42" s="11"/>
      <c r="F42" s="20">
        <f t="shared" si="5"/>
        <v>36.700000000000003</v>
      </c>
      <c r="G42" s="20"/>
      <c r="H42" s="20"/>
      <c r="I42" s="20"/>
      <c r="J42" s="20"/>
      <c r="K42" s="20"/>
      <c r="L42" s="20"/>
      <c r="M42" s="20"/>
      <c r="N42" s="11">
        <f t="shared" si="3"/>
        <v>0.5</v>
      </c>
      <c r="O42" s="11">
        <f t="shared" si="4"/>
        <v>54.3</v>
      </c>
      <c r="P42" s="13">
        <f t="shared" si="6"/>
        <v>0.72670940170940168</v>
      </c>
      <c r="Q42" s="13">
        <f t="shared" si="6"/>
        <v>0.72479674796747962</v>
      </c>
      <c r="R42" s="21"/>
      <c r="S42" s="22"/>
    </row>
    <row r="43" spans="1:21" s="31" customFormat="1" ht="18" customHeight="1" x14ac:dyDescent="0.2">
      <c r="A43" s="17" t="s">
        <v>17</v>
      </c>
      <c r="B43" s="19"/>
      <c r="C43" s="11" t="s">
        <v>8</v>
      </c>
      <c r="D43" s="20"/>
      <c r="E43" s="20"/>
      <c r="F43" s="20">
        <f t="shared" si="5"/>
        <v>37.200000000000003</v>
      </c>
      <c r="G43" s="20"/>
      <c r="H43" s="20"/>
      <c r="I43" s="20"/>
      <c r="J43" s="20"/>
      <c r="K43" s="20"/>
      <c r="L43" s="20"/>
      <c r="M43" s="20"/>
      <c r="N43" s="11">
        <f t="shared" si="3"/>
        <v>0.5</v>
      </c>
      <c r="O43" s="11">
        <f t="shared" si="4"/>
        <v>53.8</v>
      </c>
      <c r="P43" s="13">
        <f t="shared" si="6"/>
        <v>0.72724358974358971</v>
      </c>
      <c r="Q43" s="13">
        <f t="shared" si="6"/>
        <v>0.72530487804878041</v>
      </c>
      <c r="R43" s="29"/>
      <c r="S43" s="30"/>
    </row>
    <row r="44" spans="1:21" x14ac:dyDescent="0.2">
      <c r="A44" s="17" t="s">
        <v>19</v>
      </c>
      <c r="B44" s="24"/>
      <c r="C44" s="20" t="s">
        <v>9</v>
      </c>
      <c r="D44" s="20"/>
      <c r="E44" s="20"/>
      <c r="F44" s="20">
        <f t="shared" si="5"/>
        <v>37.900000000000006</v>
      </c>
      <c r="G44" s="20"/>
      <c r="H44" s="20"/>
      <c r="I44" s="20"/>
      <c r="J44" s="20"/>
      <c r="K44" s="20"/>
      <c r="L44" s="20"/>
      <c r="M44" s="20"/>
      <c r="N44" s="11">
        <f>F44-F43</f>
        <v>0.70000000000000284</v>
      </c>
      <c r="O44" s="32">
        <f>$F$89-F44</f>
        <v>53.099999999999994</v>
      </c>
      <c r="P44" s="13">
        <f t="shared" si="6"/>
        <v>0.72799145299145296</v>
      </c>
      <c r="Q44" s="13">
        <f t="shared" si="6"/>
        <v>0.72601626016260168</v>
      </c>
      <c r="R44" s="21"/>
      <c r="S44" s="22"/>
    </row>
    <row r="45" spans="1:21" x14ac:dyDescent="0.2">
      <c r="A45" s="17" t="s">
        <v>39</v>
      </c>
      <c r="B45" s="24"/>
      <c r="C45" s="20">
        <v>4012</v>
      </c>
      <c r="D45" s="20">
        <v>4</v>
      </c>
      <c r="E45" s="20">
        <v>0</v>
      </c>
      <c r="F45" s="20">
        <f t="shared" si="5"/>
        <v>41.2</v>
      </c>
      <c r="G45" s="32"/>
      <c r="H45" s="32"/>
      <c r="I45" s="32"/>
      <c r="J45" s="32"/>
      <c r="K45" s="32"/>
      <c r="L45" s="32"/>
      <c r="M45" s="32"/>
      <c r="N45" s="11">
        <f>F45-F44</f>
        <v>3.2999999999999972</v>
      </c>
      <c r="O45" s="32">
        <f>$F$89-F45</f>
        <v>49.8</v>
      </c>
      <c r="P45" s="13">
        <f t="shared" si="6"/>
        <v>0.73151709401709397</v>
      </c>
      <c r="Q45" s="13">
        <f t="shared" si="6"/>
        <v>0.72936991869918699</v>
      </c>
      <c r="R45" s="21"/>
      <c r="S45" s="22"/>
    </row>
    <row r="46" spans="1:21" x14ac:dyDescent="0.2">
      <c r="A46" s="17" t="s">
        <v>24</v>
      </c>
      <c r="B46" s="24"/>
      <c r="C46" s="20">
        <v>4012</v>
      </c>
      <c r="D46" s="20">
        <v>4</v>
      </c>
      <c r="E46" s="20">
        <v>0</v>
      </c>
      <c r="F46" s="20">
        <f t="shared" si="5"/>
        <v>42.2</v>
      </c>
      <c r="G46" s="32"/>
      <c r="H46" s="32"/>
      <c r="I46" s="32"/>
      <c r="J46" s="32"/>
      <c r="K46" s="32"/>
      <c r="L46" s="32"/>
      <c r="M46" s="32"/>
      <c r="N46" s="11">
        <f t="shared" ref="N46:N86" si="7">F46-F45</f>
        <v>1</v>
      </c>
      <c r="O46" s="32">
        <f t="shared" ref="O46:O86" si="8">$F$89-F46</f>
        <v>48.8</v>
      </c>
      <c r="P46" s="13">
        <f t="shared" ref="P46:Q87" si="9">($P$91*24+$F46/P$90)/24</f>
        <v>0.73258547008547004</v>
      </c>
      <c r="Q46" s="13">
        <f t="shared" si="9"/>
        <v>0.73038617886178869</v>
      </c>
      <c r="R46" s="21"/>
      <c r="S46" s="22"/>
    </row>
    <row r="47" spans="1:21" x14ac:dyDescent="0.2">
      <c r="A47" s="17" t="s">
        <v>22</v>
      </c>
      <c r="B47" s="24"/>
      <c r="C47" s="20" t="s">
        <v>8</v>
      </c>
      <c r="D47" s="20"/>
      <c r="E47" s="20"/>
      <c r="F47" s="20">
        <f t="shared" si="5"/>
        <v>42.7</v>
      </c>
      <c r="G47" s="32"/>
      <c r="H47" s="32"/>
      <c r="I47" s="32"/>
      <c r="J47" s="32"/>
      <c r="K47" s="32"/>
      <c r="L47" s="32"/>
      <c r="M47" s="32"/>
      <c r="N47" s="11">
        <f t="shared" si="7"/>
        <v>0.5</v>
      </c>
      <c r="O47" s="32">
        <f t="shared" si="8"/>
        <v>48.3</v>
      </c>
      <c r="P47" s="13">
        <f t="shared" si="9"/>
        <v>0.73311965811965818</v>
      </c>
      <c r="Q47" s="13">
        <f t="shared" si="9"/>
        <v>0.73089430894308949</v>
      </c>
      <c r="R47" s="21"/>
      <c r="S47" s="22"/>
    </row>
    <row r="48" spans="1:21" x14ac:dyDescent="0.2">
      <c r="A48" s="17" t="s">
        <v>21</v>
      </c>
      <c r="B48" s="24"/>
      <c r="C48" s="20">
        <v>4012</v>
      </c>
      <c r="D48" s="20">
        <v>4</v>
      </c>
      <c r="E48" s="20">
        <v>0</v>
      </c>
      <c r="F48" s="20">
        <f t="shared" si="5"/>
        <v>45.2</v>
      </c>
      <c r="G48" s="32"/>
      <c r="H48" s="32"/>
      <c r="I48" s="32"/>
      <c r="J48" s="32"/>
      <c r="K48" s="32"/>
      <c r="L48" s="32"/>
      <c r="M48" s="32"/>
      <c r="N48" s="11">
        <f t="shared" si="7"/>
        <v>2.5</v>
      </c>
      <c r="O48" s="32">
        <f t="shared" si="8"/>
        <v>45.8</v>
      </c>
      <c r="P48" s="13">
        <f t="shared" si="9"/>
        <v>0.73579059829059823</v>
      </c>
      <c r="Q48" s="13">
        <f t="shared" si="9"/>
        <v>0.73343495934959346</v>
      </c>
      <c r="R48" s="21"/>
      <c r="S48" s="22"/>
    </row>
    <row r="49" spans="1:19" ht="22.5" x14ac:dyDescent="0.2">
      <c r="A49" s="17" t="s">
        <v>23</v>
      </c>
      <c r="B49" s="24"/>
      <c r="C49" s="11" t="s">
        <v>8</v>
      </c>
      <c r="D49" s="11"/>
      <c r="E49" s="11"/>
      <c r="F49" s="20">
        <f t="shared" si="5"/>
        <v>46.2</v>
      </c>
      <c r="G49" s="32"/>
      <c r="H49" s="32"/>
      <c r="I49" s="32"/>
      <c r="J49" s="32"/>
      <c r="K49" s="32"/>
      <c r="L49" s="32"/>
      <c r="M49" s="32"/>
      <c r="N49" s="11">
        <f t="shared" si="7"/>
        <v>1</v>
      </c>
      <c r="O49" s="32">
        <f t="shared" si="8"/>
        <v>44.8</v>
      </c>
      <c r="P49" s="13">
        <f t="shared" si="9"/>
        <v>0.73685897435897429</v>
      </c>
      <c r="Q49" s="13">
        <f t="shared" si="9"/>
        <v>0.73445121951219505</v>
      </c>
      <c r="R49" s="21"/>
      <c r="S49" s="22"/>
    </row>
    <row r="50" spans="1:19" x14ac:dyDescent="0.2">
      <c r="A50" s="17" t="s">
        <v>25</v>
      </c>
      <c r="B50" s="19"/>
      <c r="C50" s="11" t="s">
        <v>34</v>
      </c>
      <c r="D50" s="20">
        <v>56</v>
      </c>
      <c r="E50" s="20">
        <v>60</v>
      </c>
      <c r="F50" s="20">
        <f t="shared" si="5"/>
        <v>46.7</v>
      </c>
      <c r="G50" s="32"/>
      <c r="H50" s="32"/>
      <c r="I50" s="32"/>
      <c r="J50" s="32"/>
      <c r="K50" s="32"/>
      <c r="L50" s="32"/>
      <c r="M50" s="32"/>
      <c r="N50" s="11">
        <f t="shared" si="7"/>
        <v>0.5</v>
      </c>
      <c r="O50" s="32">
        <f t="shared" si="8"/>
        <v>44.3</v>
      </c>
      <c r="P50" s="13">
        <f t="shared" si="9"/>
        <v>0.73739316239316244</v>
      </c>
      <c r="Q50" s="13">
        <f t="shared" si="9"/>
        <v>0.73495934959349596</v>
      </c>
      <c r="R50" s="21"/>
      <c r="S50" s="22"/>
    </row>
    <row r="51" spans="1:19" x14ac:dyDescent="0.2">
      <c r="A51" s="23" t="s">
        <v>26</v>
      </c>
      <c r="B51" s="24"/>
      <c r="C51" s="20" t="s">
        <v>34</v>
      </c>
      <c r="D51" s="20">
        <v>56</v>
      </c>
      <c r="E51" s="20">
        <v>60</v>
      </c>
      <c r="F51" s="20">
        <f t="shared" si="5"/>
        <v>50.2</v>
      </c>
      <c r="G51" s="32"/>
      <c r="H51" s="32"/>
      <c r="I51" s="32"/>
      <c r="J51" s="32"/>
      <c r="K51" s="32"/>
      <c r="L51" s="32"/>
      <c r="M51" s="32"/>
      <c r="N51" s="11">
        <f t="shared" si="7"/>
        <v>3.5</v>
      </c>
      <c r="O51" s="32">
        <f t="shared" si="8"/>
        <v>40.799999999999997</v>
      </c>
      <c r="P51" s="13">
        <f t="shared" si="9"/>
        <v>0.74113247863247855</v>
      </c>
      <c r="Q51" s="13">
        <f t="shared" si="9"/>
        <v>0.73851626016260152</v>
      </c>
      <c r="R51" s="21"/>
      <c r="S51" s="22"/>
    </row>
    <row r="52" spans="1:19" x14ac:dyDescent="0.2">
      <c r="A52" s="17" t="s">
        <v>27</v>
      </c>
      <c r="B52" s="24"/>
      <c r="C52" s="20" t="s">
        <v>8</v>
      </c>
      <c r="D52" s="20"/>
      <c r="E52" s="20"/>
      <c r="F52" s="20">
        <f t="shared" si="5"/>
        <v>51.2</v>
      </c>
      <c r="G52" s="32"/>
      <c r="H52" s="32"/>
      <c r="I52" s="32"/>
      <c r="J52" s="32"/>
      <c r="K52" s="32"/>
      <c r="L52" s="32"/>
      <c r="M52" s="32"/>
      <c r="N52" s="11">
        <f t="shared" si="7"/>
        <v>1</v>
      </c>
      <c r="O52" s="32">
        <f t="shared" si="8"/>
        <v>39.799999999999997</v>
      </c>
      <c r="P52" s="13">
        <f t="shared" si="9"/>
        <v>0.74220085470085462</v>
      </c>
      <c r="Q52" s="13">
        <f t="shared" si="9"/>
        <v>0.73953252032520334</v>
      </c>
      <c r="R52" s="21"/>
      <c r="S52" s="22"/>
    </row>
    <row r="53" spans="1:19" x14ac:dyDescent="0.2">
      <c r="A53" s="17" t="s">
        <v>28</v>
      </c>
      <c r="B53" s="24"/>
      <c r="C53" s="20" t="s">
        <v>8</v>
      </c>
      <c r="D53" s="20"/>
      <c r="E53" s="20"/>
      <c r="F53" s="20">
        <f t="shared" si="5"/>
        <v>52.2</v>
      </c>
      <c r="G53" s="32"/>
      <c r="H53" s="32"/>
      <c r="I53" s="32"/>
      <c r="J53" s="32"/>
      <c r="K53" s="32"/>
      <c r="L53" s="32"/>
      <c r="M53" s="32"/>
      <c r="N53" s="11">
        <f t="shared" si="7"/>
        <v>1</v>
      </c>
      <c r="O53" s="32">
        <f t="shared" si="8"/>
        <v>38.799999999999997</v>
      </c>
      <c r="P53" s="13">
        <f t="shared" si="9"/>
        <v>0.74326923076923068</v>
      </c>
      <c r="Q53" s="13">
        <f t="shared" si="9"/>
        <v>0.74054878048780493</v>
      </c>
      <c r="R53" s="21"/>
      <c r="S53" s="22"/>
    </row>
    <row r="54" spans="1:19" x14ac:dyDescent="0.2">
      <c r="A54" s="17" t="s">
        <v>29</v>
      </c>
      <c r="B54" s="24"/>
      <c r="C54" s="20" t="s">
        <v>8</v>
      </c>
      <c r="D54" s="20"/>
      <c r="E54" s="20"/>
      <c r="F54" s="20">
        <f t="shared" si="5"/>
        <v>53.2</v>
      </c>
      <c r="G54" s="32"/>
      <c r="H54" s="32"/>
      <c r="I54" s="32"/>
      <c r="J54" s="32"/>
      <c r="K54" s="32"/>
      <c r="L54" s="32"/>
      <c r="M54" s="32"/>
      <c r="N54" s="11">
        <f t="shared" si="7"/>
        <v>1</v>
      </c>
      <c r="O54" s="32">
        <f t="shared" si="8"/>
        <v>37.799999999999997</v>
      </c>
      <c r="P54" s="13">
        <f t="shared" si="9"/>
        <v>0.74433760683760675</v>
      </c>
      <c r="Q54" s="13">
        <f t="shared" si="9"/>
        <v>0.74156504065040652</v>
      </c>
      <c r="R54" s="21"/>
      <c r="S54" s="22"/>
    </row>
    <row r="55" spans="1:19" x14ac:dyDescent="0.2">
      <c r="A55" s="17" t="s">
        <v>30</v>
      </c>
      <c r="B55" s="24"/>
      <c r="C55" s="20" t="s">
        <v>8</v>
      </c>
      <c r="D55" s="20"/>
      <c r="E55" s="20"/>
      <c r="F55" s="20">
        <f t="shared" si="5"/>
        <v>54.2</v>
      </c>
      <c r="G55" s="32"/>
      <c r="H55" s="32"/>
      <c r="I55" s="32"/>
      <c r="J55" s="32"/>
      <c r="K55" s="32"/>
      <c r="L55" s="32"/>
      <c r="M55" s="32"/>
      <c r="N55" s="11">
        <f t="shared" si="7"/>
        <v>1</v>
      </c>
      <c r="O55" s="32">
        <f t="shared" si="8"/>
        <v>36.799999999999997</v>
      </c>
      <c r="P55" s="13">
        <f t="shared" si="9"/>
        <v>0.74540598290598281</v>
      </c>
      <c r="Q55" s="13">
        <f t="shared" si="9"/>
        <v>0.7425813008130081</v>
      </c>
      <c r="R55" s="21"/>
      <c r="S55" s="22"/>
    </row>
    <row r="56" spans="1:19" x14ac:dyDescent="0.2">
      <c r="A56" s="17" t="s">
        <v>40</v>
      </c>
      <c r="B56" s="24"/>
      <c r="C56" s="11" t="s">
        <v>8</v>
      </c>
      <c r="D56" s="11"/>
      <c r="E56" s="11"/>
      <c r="F56" s="20">
        <f t="shared" si="5"/>
        <v>54.300000000000004</v>
      </c>
      <c r="G56" s="32"/>
      <c r="H56" s="32"/>
      <c r="I56" s="32"/>
      <c r="J56" s="32"/>
      <c r="K56" s="32"/>
      <c r="L56" s="32"/>
      <c r="M56" s="32"/>
      <c r="N56" s="11">
        <f t="shared" si="7"/>
        <v>0.10000000000000142</v>
      </c>
      <c r="O56" s="32">
        <f t="shared" si="8"/>
        <v>36.699999999999996</v>
      </c>
      <c r="P56" s="13">
        <f t="shared" si="9"/>
        <v>0.74551282051282053</v>
      </c>
      <c r="Q56" s="13">
        <f t="shared" si="9"/>
        <v>0.74268292682926829</v>
      </c>
      <c r="R56" s="21"/>
      <c r="S56" s="22"/>
    </row>
    <row r="57" spans="1:19" x14ac:dyDescent="0.2">
      <c r="A57" s="17" t="s">
        <v>31</v>
      </c>
      <c r="B57" s="10">
        <v>0</v>
      </c>
      <c r="C57" s="11" t="s">
        <v>8</v>
      </c>
      <c r="D57" s="12"/>
      <c r="E57" s="12"/>
      <c r="F57" s="20">
        <f t="shared" si="5"/>
        <v>54.300000000000004</v>
      </c>
      <c r="G57" s="32"/>
      <c r="H57" s="32"/>
      <c r="I57" s="32"/>
      <c r="J57" s="32"/>
      <c r="K57" s="32"/>
      <c r="L57" s="32"/>
      <c r="M57" s="32"/>
      <c r="N57" s="11">
        <f t="shared" si="7"/>
        <v>0</v>
      </c>
      <c r="O57" s="32">
        <f t="shared" si="8"/>
        <v>36.699999999999996</v>
      </c>
      <c r="P57" s="13">
        <f t="shared" si="9"/>
        <v>0.74551282051282053</v>
      </c>
      <c r="Q57" s="13">
        <f t="shared" si="9"/>
        <v>0.74268292682926829</v>
      </c>
      <c r="R57" s="21"/>
      <c r="S57" s="22"/>
    </row>
    <row r="58" spans="1:19" x14ac:dyDescent="0.2">
      <c r="A58" s="17" t="s">
        <v>18</v>
      </c>
      <c r="B58" s="18"/>
      <c r="C58" s="11" t="s">
        <v>8</v>
      </c>
      <c r="D58" s="11"/>
      <c r="E58" s="11"/>
      <c r="F58" s="20">
        <f t="shared" si="5"/>
        <v>54.800000000000004</v>
      </c>
      <c r="G58" s="32"/>
      <c r="H58" s="32"/>
      <c r="I58" s="32"/>
      <c r="J58" s="32"/>
      <c r="K58" s="32"/>
      <c r="L58" s="32"/>
      <c r="M58" s="32"/>
      <c r="N58" s="11">
        <f t="shared" si="7"/>
        <v>0.5</v>
      </c>
      <c r="O58" s="32">
        <f t="shared" si="8"/>
        <v>36.199999999999996</v>
      </c>
      <c r="P58" s="13">
        <f t="shared" si="9"/>
        <v>0.74604700854700845</v>
      </c>
      <c r="Q58" s="13">
        <f t="shared" si="9"/>
        <v>0.74319105691056908</v>
      </c>
      <c r="R58" s="21"/>
      <c r="S58" s="22"/>
    </row>
    <row r="59" spans="1:19" x14ac:dyDescent="0.2">
      <c r="A59" s="17" t="s">
        <v>17</v>
      </c>
      <c r="B59" s="19"/>
      <c r="C59" s="11" t="s">
        <v>8</v>
      </c>
      <c r="D59" s="20"/>
      <c r="E59" s="20"/>
      <c r="F59" s="20">
        <f t="shared" si="5"/>
        <v>55.300000000000004</v>
      </c>
      <c r="G59" s="32"/>
      <c r="H59" s="32"/>
      <c r="I59" s="32"/>
      <c r="J59" s="32"/>
      <c r="K59" s="32"/>
      <c r="L59" s="32"/>
      <c r="M59" s="32"/>
      <c r="N59" s="11">
        <f t="shared" si="7"/>
        <v>0.5</v>
      </c>
      <c r="O59" s="32">
        <f t="shared" si="8"/>
        <v>35.699999999999996</v>
      </c>
      <c r="P59" s="13">
        <f t="shared" si="9"/>
        <v>0.74658119658119659</v>
      </c>
      <c r="Q59" s="13">
        <f t="shared" si="9"/>
        <v>0.74369918699186988</v>
      </c>
      <c r="R59" s="21"/>
      <c r="S59" s="22"/>
    </row>
    <row r="60" spans="1:19" x14ac:dyDescent="0.2">
      <c r="A60" s="17" t="s">
        <v>19</v>
      </c>
      <c r="B60" s="24"/>
      <c r="C60" s="20" t="s">
        <v>9</v>
      </c>
      <c r="D60" s="20"/>
      <c r="E60" s="20"/>
      <c r="F60" s="20">
        <f t="shared" si="5"/>
        <v>56.000000000000007</v>
      </c>
      <c r="G60" s="32"/>
      <c r="H60" s="32"/>
      <c r="I60" s="32"/>
      <c r="J60" s="32"/>
      <c r="K60" s="32"/>
      <c r="L60" s="32"/>
      <c r="M60" s="32"/>
      <c r="N60" s="11">
        <f t="shared" si="7"/>
        <v>0.70000000000000284</v>
      </c>
      <c r="O60" s="32">
        <f t="shared" si="8"/>
        <v>34.999999999999993</v>
      </c>
      <c r="P60" s="13">
        <f t="shared" si="9"/>
        <v>0.74732905982905995</v>
      </c>
      <c r="Q60" s="13">
        <f t="shared" si="9"/>
        <v>0.74441056910569114</v>
      </c>
      <c r="R60" s="21"/>
      <c r="S60" s="22"/>
    </row>
    <row r="61" spans="1:19" x14ac:dyDescent="0.2">
      <c r="A61" s="17" t="s">
        <v>36</v>
      </c>
      <c r="B61" s="24"/>
      <c r="C61" s="20">
        <v>4012</v>
      </c>
      <c r="D61" s="20">
        <v>4</v>
      </c>
      <c r="E61" s="20">
        <v>0</v>
      </c>
      <c r="F61" s="20">
        <f t="shared" si="5"/>
        <v>59.300000000000004</v>
      </c>
      <c r="G61" s="32"/>
      <c r="H61" s="32"/>
      <c r="I61" s="32"/>
      <c r="J61" s="32"/>
      <c r="K61" s="32"/>
      <c r="L61" s="32"/>
      <c r="M61" s="32"/>
      <c r="N61" s="11">
        <f t="shared" si="7"/>
        <v>3.2999999999999972</v>
      </c>
      <c r="O61" s="32">
        <f t="shared" si="8"/>
        <v>31.699999999999996</v>
      </c>
      <c r="P61" s="13">
        <f t="shared" si="9"/>
        <v>0.75085470085470085</v>
      </c>
      <c r="Q61" s="13">
        <f t="shared" si="9"/>
        <v>0.74776422764227635</v>
      </c>
      <c r="R61" s="21"/>
      <c r="S61" s="22"/>
    </row>
    <row r="62" spans="1:19" x14ac:dyDescent="0.2">
      <c r="A62" s="17" t="s">
        <v>24</v>
      </c>
      <c r="B62" s="24"/>
      <c r="C62" s="20">
        <v>4012</v>
      </c>
      <c r="D62" s="20">
        <v>4</v>
      </c>
      <c r="E62" s="20">
        <v>0</v>
      </c>
      <c r="F62" s="20">
        <f t="shared" si="5"/>
        <v>60.300000000000004</v>
      </c>
      <c r="G62" s="32"/>
      <c r="H62" s="32"/>
      <c r="I62" s="32"/>
      <c r="J62" s="32"/>
      <c r="K62" s="32"/>
      <c r="L62" s="32"/>
      <c r="M62" s="32"/>
      <c r="N62" s="11">
        <f t="shared" si="7"/>
        <v>1</v>
      </c>
      <c r="O62" s="32">
        <f t="shared" si="8"/>
        <v>30.699999999999996</v>
      </c>
      <c r="P62" s="13">
        <f t="shared" si="9"/>
        <v>0.75192307692307692</v>
      </c>
      <c r="Q62" s="13">
        <f t="shared" si="9"/>
        <v>0.74878048780487816</v>
      </c>
      <c r="R62" s="21"/>
      <c r="S62" s="22"/>
    </row>
    <row r="63" spans="1:19" x14ac:dyDescent="0.2">
      <c r="A63" s="17" t="s">
        <v>22</v>
      </c>
      <c r="B63" s="24"/>
      <c r="C63" s="20" t="s">
        <v>8</v>
      </c>
      <c r="D63" s="20"/>
      <c r="E63" s="20"/>
      <c r="F63" s="20">
        <f t="shared" si="5"/>
        <v>60.800000000000004</v>
      </c>
      <c r="G63" s="32"/>
      <c r="H63" s="32"/>
      <c r="I63" s="32"/>
      <c r="J63" s="32"/>
      <c r="K63" s="32"/>
      <c r="L63" s="32"/>
      <c r="M63" s="32"/>
      <c r="N63" s="11">
        <f t="shared" si="7"/>
        <v>0.5</v>
      </c>
      <c r="O63" s="32">
        <f t="shared" si="8"/>
        <v>30.199999999999996</v>
      </c>
      <c r="P63" s="13">
        <f t="shared" si="9"/>
        <v>0.75245726495726506</v>
      </c>
      <c r="Q63" s="13">
        <f t="shared" si="9"/>
        <v>0.74928861788617895</v>
      </c>
      <c r="R63" s="21"/>
      <c r="S63" s="22"/>
    </row>
    <row r="64" spans="1:19" x14ac:dyDescent="0.2">
      <c r="A64" s="17" t="s">
        <v>21</v>
      </c>
      <c r="B64" s="24"/>
      <c r="C64" s="20">
        <v>4012</v>
      </c>
      <c r="D64" s="20">
        <v>4</v>
      </c>
      <c r="E64" s="20">
        <v>0</v>
      </c>
      <c r="F64" s="20">
        <f t="shared" si="5"/>
        <v>63.300000000000004</v>
      </c>
      <c r="G64" s="32"/>
      <c r="H64" s="32"/>
      <c r="I64" s="32"/>
      <c r="J64" s="32"/>
      <c r="K64" s="32"/>
      <c r="L64" s="32"/>
      <c r="M64" s="32"/>
      <c r="N64" s="11">
        <f t="shared" si="7"/>
        <v>2.5</v>
      </c>
      <c r="O64" s="32">
        <f t="shared" si="8"/>
        <v>27.699999999999996</v>
      </c>
      <c r="P64" s="13">
        <f t="shared" si="9"/>
        <v>0.75512820512820511</v>
      </c>
      <c r="Q64" s="13">
        <f t="shared" si="9"/>
        <v>0.75182926829268293</v>
      </c>
      <c r="R64" s="21"/>
      <c r="S64" s="22"/>
    </row>
    <row r="65" spans="1:19" ht="22.5" x14ac:dyDescent="0.2">
      <c r="A65" s="17" t="s">
        <v>23</v>
      </c>
      <c r="B65" s="24"/>
      <c r="C65" s="11" t="s">
        <v>8</v>
      </c>
      <c r="D65" s="11"/>
      <c r="E65" s="11"/>
      <c r="F65" s="20">
        <f t="shared" si="5"/>
        <v>64.300000000000011</v>
      </c>
      <c r="G65" s="32"/>
      <c r="H65" s="32"/>
      <c r="I65" s="32"/>
      <c r="J65" s="32"/>
      <c r="K65" s="32"/>
      <c r="L65" s="32"/>
      <c r="M65" s="32"/>
      <c r="N65" s="11">
        <f t="shared" si="7"/>
        <v>1.0000000000000071</v>
      </c>
      <c r="O65" s="32">
        <f t="shared" si="8"/>
        <v>26.699999999999989</v>
      </c>
      <c r="P65" s="13">
        <f t="shared" si="9"/>
        <v>0.75619658119658117</v>
      </c>
      <c r="Q65" s="13">
        <f t="shared" si="9"/>
        <v>0.75284552845528463</v>
      </c>
      <c r="R65" s="21"/>
      <c r="S65" s="22"/>
    </row>
    <row r="66" spans="1:19" x14ac:dyDescent="0.2">
      <c r="A66" s="17" t="s">
        <v>25</v>
      </c>
      <c r="B66" s="19"/>
      <c r="C66" s="11" t="s">
        <v>34</v>
      </c>
      <c r="D66" s="20">
        <v>56</v>
      </c>
      <c r="E66" s="20">
        <v>60</v>
      </c>
      <c r="F66" s="20">
        <f t="shared" si="5"/>
        <v>64.800000000000011</v>
      </c>
      <c r="G66" s="32"/>
      <c r="H66" s="32"/>
      <c r="I66" s="32"/>
      <c r="J66" s="32"/>
      <c r="K66" s="32"/>
      <c r="L66" s="32"/>
      <c r="M66" s="32"/>
      <c r="N66" s="11">
        <f t="shared" si="7"/>
        <v>0.5</v>
      </c>
      <c r="O66" s="32">
        <f t="shared" si="8"/>
        <v>26.199999999999989</v>
      </c>
      <c r="P66" s="13">
        <f t="shared" si="9"/>
        <v>0.75673076923076932</v>
      </c>
      <c r="Q66" s="13">
        <f t="shared" si="9"/>
        <v>0.75335365853658542</v>
      </c>
      <c r="R66" s="21"/>
      <c r="S66" s="22"/>
    </row>
    <row r="67" spans="1:19" x14ac:dyDescent="0.2">
      <c r="A67" s="23" t="s">
        <v>26</v>
      </c>
      <c r="B67" s="24"/>
      <c r="C67" s="20" t="s">
        <v>34</v>
      </c>
      <c r="D67" s="20">
        <v>56</v>
      </c>
      <c r="E67" s="20">
        <v>60</v>
      </c>
      <c r="F67" s="20">
        <f t="shared" si="5"/>
        <v>68.300000000000011</v>
      </c>
      <c r="G67" s="32"/>
      <c r="H67" s="32"/>
      <c r="I67" s="32"/>
      <c r="J67" s="32"/>
      <c r="K67" s="32"/>
      <c r="L67" s="32"/>
      <c r="M67" s="32"/>
      <c r="N67" s="11">
        <f t="shared" si="7"/>
        <v>3.5</v>
      </c>
      <c r="O67" s="32">
        <f t="shared" si="8"/>
        <v>22.699999999999989</v>
      </c>
      <c r="P67" s="13">
        <f t="shared" si="9"/>
        <v>0.76047008547008543</v>
      </c>
      <c r="Q67" s="13">
        <f t="shared" si="9"/>
        <v>0.7569105691056911</v>
      </c>
      <c r="R67" s="21"/>
      <c r="S67" s="22"/>
    </row>
    <row r="68" spans="1:19" x14ac:dyDescent="0.2">
      <c r="A68" s="17" t="s">
        <v>27</v>
      </c>
      <c r="B68" s="24"/>
      <c r="C68" s="20" t="s">
        <v>8</v>
      </c>
      <c r="D68" s="20"/>
      <c r="E68" s="20"/>
      <c r="F68" s="20">
        <f t="shared" si="5"/>
        <v>69.300000000000011</v>
      </c>
      <c r="G68" s="32"/>
      <c r="H68" s="32"/>
      <c r="I68" s="32"/>
      <c r="J68" s="32"/>
      <c r="K68" s="32"/>
      <c r="L68" s="32"/>
      <c r="M68" s="32"/>
      <c r="N68" s="11">
        <f t="shared" si="7"/>
        <v>1</v>
      </c>
      <c r="O68" s="32">
        <f t="shared" si="8"/>
        <v>21.699999999999989</v>
      </c>
      <c r="P68" s="13">
        <f t="shared" si="9"/>
        <v>0.7615384615384615</v>
      </c>
      <c r="Q68" s="13">
        <f t="shared" si="9"/>
        <v>0.75792682926829269</v>
      </c>
      <c r="R68" s="21"/>
      <c r="S68" s="22"/>
    </row>
    <row r="69" spans="1:19" x14ac:dyDescent="0.2">
      <c r="A69" s="17" t="s">
        <v>28</v>
      </c>
      <c r="B69" s="24"/>
      <c r="C69" s="20" t="s">
        <v>8</v>
      </c>
      <c r="D69" s="20"/>
      <c r="E69" s="20"/>
      <c r="F69" s="20">
        <f t="shared" si="5"/>
        <v>70.300000000000011</v>
      </c>
      <c r="G69" s="32"/>
      <c r="H69" s="32"/>
      <c r="I69" s="32"/>
      <c r="J69" s="32"/>
      <c r="K69" s="32"/>
      <c r="L69" s="32"/>
      <c r="M69" s="32"/>
      <c r="N69" s="11">
        <f t="shared" si="7"/>
        <v>1</v>
      </c>
      <c r="O69" s="32">
        <f t="shared" si="8"/>
        <v>20.699999999999989</v>
      </c>
      <c r="P69" s="13">
        <f t="shared" si="9"/>
        <v>0.76260683760683756</v>
      </c>
      <c r="Q69" s="13">
        <f t="shared" si="9"/>
        <v>0.75894308943089428</v>
      </c>
      <c r="R69" s="21"/>
      <c r="S69" s="22"/>
    </row>
    <row r="70" spans="1:19" x14ac:dyDescent="0.2">
      <c r="A70" s="17" t="s">
        <v>29</v>
      </c>
      <c r="B70" s="24"/>
      <c r="C70" s="20" t="s">
        <v>8</v>
      </c>
      <c r="D70" s="20"/>
      <c r="E70" s="20"/>
      <c r="F70" s="20">
        <f t="shared" si="5"/>
        <v>71.300000000000011</v>
      </c>
      <c r="G70" s="32"/>
      <c r="H70" s="32"/>
      <c r="I70" s="32"/>
      <c r="J70" s="32"/>
      <c r="K70" s="32"/>
      <c r="L70" s="32"/>
      <c r="M70" s="32"/>
      <c r="N70" s="11">
        <f t="shared" si="7"/>
        <v>1</v>
      </c>
      <c r="O70" s="32">
        <f t="shared" si="8"/>
        <v>19.699999999999989</v>
      </c>
      <c r="P70" s="13">
        <f t="shared" si="9"/>
        <v>0.76367521367521363</v>
      </c>
      <c r="Q70" s="13">
        <f t="shared" si="9"/>
        <v>0.75995934959349587</v>
      </c>
      <c r="R70" s="21"/>
      <c r="S70" s="22"/>
    </row>
    <row r="71" spans="1:19" x14ac:dyDescent="0.2">
      <c r="A71" s="17" t="s">
        <v>30</v>
      </c>
      <c r="B71" s="24"/>
      <c r="C71" s="20" t="s">
        <v>8</v>
      </c>
      <c r="D71" s="20"/>
      <c r="E71" s="20"/>
      <c r="F71" s="20">
        <f t="shared" si="5"/>
        <v>72.300000000000011</v>
      </c>
      <c r="G71" s="32"/>
      <c r="H71" s="32"/>
      <c r="I71" s="32"/>
      <c r="J71" s="32"/>
      <c r="K71" s="32"/>
      <c r="L71" s="32"/>
      <c r="M71" s="32"/>
      <c r="N71" s="11">
        <f t="shared" si="7"/>
        <v>1</v>
      </c>
      <c r="O71" s="32">
        <f t="shared" si="8"/>
        <v>18.699999999999989</v>
      </c>
      <c r="P71" s="13">
        <f t="shared" si="9"/>
        <v>0.76474358974358969</v>
      </c>
      <c r="Q71" s="13">
        <f t="shared" si="9"/>
        <v>0.76097560975609768</v>
      </c>
      <c r="R71" s="21"/>
      <c r="S71" s="22"/>
    </row>
    <row r="72" spans="1:19" x14ac:dyDescent="0.2">
      <c r="A72" s="17" t="s">
        <v>33</v>
      </c>
      <c r="B72" s="24"/>
      <c r="C72" s="11" t="s">
        <v>8</v>
      </c>
      <c r="D72" s="11"/>
      <c r="E72" s="11"/>
      <c r="F72" s="20">
        <f t="shared" si="5"/>
        <v>72.400000000000006</v>
      </c>
      <c r="G72" s="32"/>
      <c r="H72" s="32"/>
      <c r="I72" s="32"/>
      <c r="J72" s="32"/>
      <c r="K72" s="32"/>
      <c r="L72" s="32"/>
      <c r="M72" s="32"/>
      <c r="N72" s="11">
        <f t="shared" si="7"/>
        <v>9.9999999999994316E-2</v>
      </c>
      <c r="O72" s="32">
        <f t="shared" si="8"/>
        <v>18.599999999999994</v>
      </c>
      <c r="P72" s="13">
        <f t="shared" si="9"/>
        <v>0.76485042735042741</v>
      </c>
      <c r="Q72" s="13">
        <f t="shared" si="9"/>
        <v>0.76107723577235775</v>
      </c>
      <c r="R72" s="21"/>
      <c r="S72" s="22"/>
    </row>
    <row r="73" spans="1:19" x14ac:dyDescent="0.2">
      <c r="A73" s="17" t="s">
        <v>31</v>
      </c>
      <c r="B73" s="10">
        <v>0</v>
      </c>
      <c r="C73" s="11" t="s">
        <v>8</v>
      </c>
      <c r="D73" s="12"/>
      <c r="E73" s="12"/>
      <c r="F73" s="20">
        <f t="shared" si="5"/>
        <v>72.400000000000006</v>
      </c>
      <c r="G73" s="32"/>
      <c r="H73" s="32"/>
      <c r="I73" s="32"/>
      <c r="J73" s="32"/>
      <c r="K73" s="32"/>
      <c r="L73" s="32"/>
      <c r="M73" s="32"/>
      <c r="N73" s="11">
        <f t="shared" si="7"/>
        <v>0</v>
      </c>
      <c r="O73" s="32">
        <f t="shared" si="8"/>
        <v>18.599999999999994</v>
      </c>
      <c r="P73" s="13">
        <f t="shared" si="9"/>
        <v>0.76485042735042741</v>
      </c>
      <c r="Q73" s="13">
        <f t="shared" si="9"/>
        <v>0.76107723577235775</v>
      </c>
      <c r="R73" s="21"/>
      <c r="S73" s="22"/>
    </row>
    <row r="74" spans="1:19" x14ac:dyDescent="0.2">
      <c r="A74" s="17" t="s">
        <v>18</v>
      </c>
      <c r="B74" s="18"/>
      <c r="C74" s="11" t="s">
        <v>8</v>
      </c>
      <c r="D74" s="11"/>
      <c r="E74" s="11"/>
      <c r="F74" s="20">
        <f t="shared" si="5"/>
        <v>72.900000000000006</v>
      </c>
      <c r="G74" s="32"/>
      <c r="H74" s="32"/>
      <c r="I74" s="32"/>
      <c r="J74" s="32"/>
      <c r="K74" s="32"/>
      <c r="L74" s="32"/>
      <c r="M74" s="32"/>
      <c r="N74" s="11">
        <f t="shared" si="7"/>
        <v>0.5</v>
      </c>
      <c r="O74" s="32">
        <f t="shared" si="8"/>
        <v>18.099999999999994</v>
      </c>
      <c r="P74" s="13">
        <f t="shared" si="9"/>
        <v>0.76538461538461533</v>
      </c>
      <c r="Q74" s="13">
        <f t="shared" si="9"/>
        <v>0.76158536585365855</v>
      </c>
      <c r="R74" s="21"/>
      <c r="S74" s="22"/>
    </row>
    <row r="75" spans="1:19" x14ac:dyDescent="0.2">
      <c r="A75" s="17" t="s">
        <v>17</v>
      </c>
      <c r="B75" s="19"/>
      <c r="C75" s="11" t="s">
        <v>8</v>
      </c>
      <c r="D75" s="20"/>
      <c r="E75" s="20"/>
      <c r="F75" s="20">
        <f t="shared" si="5"/>
        <v>73.400000000000006</v>
      </c>
      <c r="G75" s="32"/>
      <c r="H75" s="32"/>
      <c r="I75" s="32"/>
      <c r="J75" s="32"/>
      <c r="K75" s="32"/>
      <c r="L75" s="32"/>
      <c r="M75" s="32"/>
      <c r="N75" s="11">
        <f t="shared" si="7"/>
        <v>0.5</v>
      </c>
      <c r="O75" s="32">
        <f t="shared" si="8"/>
        <v>17.599999999999994</v>
      </c>
      <c r="P75" s="13">
        <f t="shared" si="9"/>
        <v>0.76591880341880347</v>
      </c>
      <c r="Q75" s="13">
        <f t="shared" si="9"/>
        <v>0.76209349593495934</v>
      </c>
      <c r="R75" s="21"/>
      <c r="S75" s="22"/>
    </row>
    <row r="76" spans="1:19" x14ac:dyDescent="0.2">
      <c r="A76" s="17" t="s">
        <v>19</v>
      </c>
      <c r="B76" s="24"/>
      <c r="C76" s="20" t="s">
        <v>9</v>
      </c>
      <c r="D76" s="20"/>
      <c r="E76" s="20"/>
      <c r="F76" s="20">
        <f t="shared" si="5"/>
        <v>74.100000000000009</v>
      </c>
      <c r="G76" s="32"/>
      <c r="H76" s="32"/>
      <c r="I76" s="32"/>
      <c r="J76" s="32"/>
      <c r="K76" s="32"/>
      <c r="L76" s="32"/>
      <c r="M76" s="32"/>
      <c r="N76" s="11">
        <f t="shared" si="7"/>
        <v>0.70000000000000284</v>
      </c>
      <c r="O76" s="32">
        <f t="shared" si="8"/>
        <v>16.899999999999991</v>
      </c>
      <c r="P76" s="13">
        <f t="shared" si="9"/>
        <v>0.76666666666666661</v>
      </c>
      <c r="Q76" s="13">
        <f t="shared" si="9"/>
        <v>0.7628048780487805</v>
      </c>
      <c r="R76" s="21"/>
      <c r="S76" s="22"/>
    </row>
    <row r="77" spans="1:19" x14ac:dyDescent="0.2">
      <c r="A77" s="17" t="s">
        <v>36</v>
      </c>
      <c r="B77" s="24"/>
      <c r="C77" s="20">
        <v>4012</v>
      </c>
      <c r="D77" s="20">
        <v>4</v>
      </c>
      <c r="E77" s="20">
        <v>0</v>
      </c>
      <c r="F77" s="20">
        <f t="shared" si="5"/>
        <v>77.400000000000006</v>
      </c>
      <c r="G77" s="32"/>
      <c r="H77" s="32"/>
      <c r="I77" s="32"/>
      <c r="J77" s="32"/>
      <c r="K77" s="32"/>
      <c r="L77" s="32"/>
      <c r="M77" s="32"/>
      <c r="N77" s="11">
        <f t="shared" si="7"/>
        <v>3.2999999999999972</v>
      </c>
      <c r="O77" s="32">
        <f t="shared" si="8"/>
        <v>13.599999999999994</v>
      </c>
      <c r="P77" s="13">
        <f t="shared" si="9"/>
        <v>0.77019230769230773</v>
      </c>
      <c r="Q77" s="13">
        <f t="shared" si="9"/>
        <v>0.76615853658536581</v>
      </c>
      <c r="R77" s="21"/>
      <c r="S77" s="22"/>
    </row>
    <row r="78" spans="1:19" x14ac:dyDescent="0.2">
      <c r="A78" s="17" t="s">
        <v>24</v>
      </c>
      <c r="B78" s="24"/>
      <c r="C78" s="20">
        <v>4012</v>
      </c>
      <c r="D78" s="20">
        <v>4</v>
      </c>
      <c r="E78" s="20">
        <v>0</v>
      </c>
      <c r="F78" s="20">
        <f t="shared" si="5"/>
        <v>78.400000000000006</v>
      </c>
      <c r="G78" s="32"/>
      <c r="H78" s="32"/>
      <c r="I78" s="32"/>
      <c r="J78" s="32"/>
      <c r="K78" s="32"/>
      <c r="L78" s="32"/>
      <c r="M78" s="32"/>
      <c r="N78" s="11">
        <f t="shared" si="7"/>
        <v>1</v>
      </c>
      <c r="O78" s="32">
        <f t="shared" si="8"/>
        <v>12.599999999999994</v>
      </c>
      <c r="P78" s="13">
        <f t="shared" si="9"/>
        <v>0.7712606837606838</v>
      </c>
      <c r="Q78" s="13">
        <f t="shared" si="9"/>
        <v>0.76717479674796751</v>
      </c>
      <c r="R78" s="21"/>
      <c r="S78" s="22"/>
    </row>
    <row r="79" spans="1:19" x14ac:dyDescent="0.2">
      <c r="A79" s="17" t="s">
        <v>22</v>
      </c>
      <c r="B79" s="24"/>
      <c r="C79" s="20" t="s">
        <v>8</v>
      </c>
      <c r="D79" s="20"/>
      <c r="E79" s="20"/>
      <c r="F79" s="20">
        <f t="shared" si="5"/>
        <v>78.900000000000006</v>
      </c>
      <c r="G79" s="32"/>
      <c r="H79" s="32"/>
      <c r="I79" s="32"/>
      <c r="J79" s="32"/>
      <c r="K79" s="32"/>
      <c r="L79" s="32"/>
      <c r="M79" s="32"/>
      <c r="N79" s="11">
        <f t="shared" si="7"/>
        <v>0.5</v>
      </c>
      <c r="O79" s="32">
        <f t="shared" si="8"/>
        <v>12.099999999999994</v>
      </c>
      <c r="P79" s="13">
        <f t="shared" si="9"/>
        <v>0.77179487179487183</v>
      </c>
      <c r="Q79" s="13">
        <f t="shared" si="9"/>
        <v>0.76768292682926831</v>
      </c>
      <c r="R79" s="21"/>
      <c r="S79" s="22"/>
    </row>
    <row r="80" spans="1:19" x14ac:dyDescent="0.2">
      <c r="A80" s="17" t="s">
        <v>21</v>
      </c>
      <c r="B80" s="24"/>
      <c r="C80" s="20">
        <v>4012</v>
      </c>
      <c r="D80" s="20">
        <v>4</v>
      </c>
      <c r="E80" s="20">
        <v>0</v>
      </c>
      <c r="F80" s="20">
        <f t="shared" si="5"/>
        <v>81.400000000000006</v>
      </c>
      <c r="G80" s="32"/>
      <c r="H80" s="32"/>
      <c r="I80" s="32"/>
      <c r="J80" s="32"/>
      <c r="K80" s="32"/>
      <c r="L80" s="32"/>
      <c r="M80" s="32"/>
      <c r="N80" s="11">
        <f t="shared" si="7"/>
        <v>2.5</v>
      </c>
      <c r="O80" s="32">
        <f t="shared" si="8"/>
        <v>9.5999999999999943</v>
      </c>
      <c r="P80" s="13">
        <f t="shared" si="9"/>
        <v>0.77446581196581199</v>
      </c>
      <c r="Q80" s="13">
        <f t="shared" si="9"/>
        <v>0.77022357723577228</v>
      </c>
      <c r="R80" s="21"/>
      <c r="S80" s="22"/>
    </row>
    <row r="81" spans="1:19" ht="22.5" x14ac:dyDescent="0.2">
      <c r="A81" s="17" t="s">
        <v>23</v>
      </c>
      <c r="B81" s="24"/>
      <c r="C81" s="11" t="s">
        <v>8</v>
      </c>
      <c r="D81" s="11"/>
      <c r="E81" s="11"/>
      <c r="F81" s="20">
        <f t="shared" si="5"/>
        <v>82.4</v>
      </c>
      <c r="G81" s="32"/>
      <c r="H81" s="32"/>
      <c r="I81" s="32"/>
      <c r="J81" s="32"/>
      <c r="K81" s="32"/>
      <c r="L81" s="32"/>
      <c r="M81" s="32"/>
      <c r="N81" s="11">
        <f t="shared" si="7"/>
        <v>1</v>
      </c>
      <c r="O81" s="32">
        <f t="shared" si="8"/>
        <v>8.5999999999999943</v>
      </c>
      <c r="P81" s="13">
        <f t="shared" si="9"/>
        <v>0.77553418803418805</v>
      </c>
      <c r="Q81" s="13">
        <f t="shared" si="9"/>
        <v>0.77123983739837387</v>
      </c>
      <c r="R81" s="21"/>
      <c r="S81" s="22"/>
    </row>
    <row r="82" spans="1:19" x14ac:dyDescent="0.2">
      <c r="A82" s="17" t="s">
        <v>25</v>
      </c>
      <c r="B82" s="19"/>
      <c r="C82" s="11" t="s">
        <v>34</v>
      </c>
      <c r="D82" s="20">
        <v>56</v>
      </c>
      <c r="E82" s="20">
        <v>60</v>
      </c>
      <c r="F82" s="20">
        <f t="shared" si="5"/>
        <v>82.9</v>
      </c>
      <c r="G82" s="32"/>
      <c r="H82" s="32"/>
      <c r="I82" s="32"/>
      <c r="J82" s="32"/>
      <c r="K82" s="32"/>
      <c r="L82" s="32"/>
      <c r="M82" s="32"/>
      <c r="N82" s="11">
        <f t="shared" si="7"/>
        <v>0.5</v>
      </c>
      <c r="O82" s="32">
        <f t="shared" si="8"/>
        <v>8.0999999999999943</v>
      </c>
      <c r="P82" s="13">
        <f t="shared" si="9"/>
        <v>0.77606837606837609</v>
      </c>
      <c r="Q82" s="13">
        <f t="shared" si="9"/>
        <v>0.77174796747967489</v>
      </c>
      <c r="R82" s="21"/>
      <c r="S82" s="22"/>
    </row>
    <row r="83" spans="1:19" x14ac:dyDescent="0.2">
      <c r="A83" s="23" t="s">
        <v>26</v>
      </c>
      <c r="B83" s="24"/>
      <c r="C83" s="20" t="s">
        <v>34</v>
      </c>
      <c r="D83" s="20">
        <v>56</v>
      </c>
      <c r="E83" s="20">
        <v>60</v>
      </c>
      <c r="F83" s="20">
        <f t="shared" si="5"/>
        <v>86.4</v>
      </c>
      <c r="G83" s="32"/>
      <c r="H83" s="32"/>
      <c r="I83" s="32"/>
      <c r="J83" s="32"/>
      <c r="K83" s="32"/>
      <c r="L83" s="32"/>
      <c r="M83" s="32"/>
      <c r="N83" s="11">
        <f t="shared" si="7"/>
        <v>3.5</v>
      </c>
      <c r="O83" s="32">
        <f t="shared" si="8"/>
        <v>4.5999999999999943</v>
      </c>
      <c r="P83" s="13">
        <f t="shared" si="9"/>
        <v>0.77980769230769231</v>
      </c>
      <c r="Q83" s="13">
        <f t="shared" si="9"/>
        <v>0.77530487804878057</v>
      </c>
      <c r="R83" s="21"/>
      <c r="S83" s="22"/>
    </row>
    <row r="84" spans="1:19" x14ac:dyDescent="0.2">
      <c r="A84" s="17" t="s">
        <v>27</v>
      </c>
      <c r="B84" s="24"/>
      <c r="C84" s="20" t="s">
        <v>8</v>
      </c>
      <c r="D84" s="20"/>
      <c r="E84" s="20"/>
      <c r="F84" s="20">
        <f t="shared" si="5"/>
        <v>87.4</v>
      </c>
      <c r="G84" s="32"/>
      <c r="H84" s="32"/>
      <c r="I84" s="32"/>
      <c r="J84" s="32"/>
      <c r="K84" s="32"/>
      <c r="L84" s="32"/>
      <c r="M84" s="32"/>
      <c r="N84" s="11">
        <f t="shared" si="7"/>
        <v>1</v>
      </c>
      <c r="O84" s="32">
        <f t="shared" si="8"/>
        <v>3.5999999999999943</v>
      </c>
      <c r="P84" s="13">
        <f t="shared" si="9"/>
        <v>0.78087606837606838</v>
      </c>
      <c r="Q84" s="13">
        <f t="shared" si="9"/>
        <v>0.77632113821138216</v>
      </c>
      <c r="R84" s="21"/>
      <c r="S84" s="22"/>
    </row>
    <row r="85" spans="1:19" x14ac:dyDescent="0.2">
      <c r="A85" s="17" t="s">
        <v>28</v>
      </c>
      <c r="B85" s="24"/>
      <c r="C85" s="20" t="s">
        <v>8</v>
      </c>
      <c r="D85" s="20"/>
      <c r="E85" s="20"/>
      <c r="F85" s="20">
        <f t="shared" si="5"/>
        <v>88.4</v>
      </c>
      <c r="G85" s="32"/>
      <c r="H85" s="32"/>
      <c r="I85" s="32"/>
      <c r="J85" s="32"/>
      <c r="K85" s="32"/>
      <c r="L85" s="32"/>
      <c r="M85" s="32"/>
      <c r="N85" s="11">
        <f t="shared" si="7"/>
        <v>1</v>
      </c>
      <c r="O85" s="32">
        <f t="shared" si="8"/>
        <v>2.5999999999999943</v>
      </c>
      <c r="P85" s="13">
        <f t="shared" si="9"/>
        <v>0.78194444444444444</v>
      </c>
      <c r="Q85" s="13">
        <f t="shared" si="9"/>
        <v>0.77733739837398375</v>
      </c>
      <c r="R85" s="21"/>
      <c r="S85" s="22"/>
    </row>
    <row r="86" spans="1:19" x14ac:dyDescent="0.2">
      <c r="A86" s="17" t="s">
        <v>29</v>
      </c>
      <c r="B86" s="24"/>
      <c r="C86" s="20" t="s">
        <v>8</v>
      </c>
      <c r="D86" s="20"/>
      <c r="E86" s="20"/>
      <c r="F86" s="20">
        <f t="shared" si="5"/>
        <v>89.4</v>
      </c>
      <c r="G86" s="32"/>
      <c r="H86" s="32"/>
      <c r="I86" s="32"/>
      <c r="J86" s="32"/>
      <c r="K86" s="32"/>
      <c r="L86" s="32"/>
      <c r="M86" s="32"/>
      <c r="N86" s="11">
        <f t="shared" si="7"/>
        <v>1</v>
      </c>
      <c r="O86" s="32">
        <f t="shared" si="8"/>
        <v>1.5999999999999943</v>
      </c>
      <c r="P86" s="13">
        <f t="shared" si="9"/>
        <v>0.78301282051282051</v>
      </c>
      <c r="Q86" s="13">
        <f t="shared" si="9"/>
        <v>0.77835365853658534</v>
      </c>
      <c r="R86" s="21"/>
      <c r="S86" s="22"/>
    </row>
    <row r="87" spans="1:19" x14ac:dyDescent="0.2">
      <c r="A87" s="17" t="s">
        <v>30</v>
      </c>
      <c r="B87" s="24"/>
      <c r="C87" s="20" t="s">
        <v>8</v>
      </c>
      <c r="D87" s="20"/>
      <c r="E87" s="20"/>
      <c r="F87" s="20">
        <f t="shared" si="5"/>
        <v>90.4</v>
      </c>
      <c r="G87" s="32"/>
      <c r="H87" s="32"/>
      <c r="I87" s="32"/>
      <c r="J87" s="32"/>
      <c r="K87" s="32"/>
      <c r="L87" s="32"/>
      <c r="M87" s="32"/>
      <c r="N87" s="11">
        <f>F87-F86</f>
        <v>1</v>
      </c>
      <c r="O87" s="32">
        <f>$F$89-F87</f>
        <v>0.59999999999999432</v>
      </c>
      <c r="P87" s="13">
        <f t="shared" si="9"/>
        <v>0.78408119658119657</v>
      </c>
      <c r="Q87" s="13">
        <f t="shared" si="9"/>
        <v>0.77936991869918693</v>
      </c>
      <c r="R87" s="21"/>
      <c r="S87" s="22"/>
    </row>
    <row r="88" spans="1:19" x14ac:dyDescent="0.2">
      <c r="A88" s="17" t="s">
        <v>32</v>
      </c>
      <c r="B88" s="24"/>
      <c r="C88" s="11" t="s">
        <v>8</v>
      </c>
      <c r="D88" s="11"/>
      <c r="E88" s="11"/>
      <c r="F88" s="20">
        <v>91</v>
      </c>
      <c r="G88" s="32"/>
      <c r="H88" s="32"/>
      <c r="I88" s="32"/>
      <c r="J88" s="32"/>
      <c r="K88" s="32"/>
      <c r="L88" s="32"/>
      <c r="M88" s="32"/>
      <c r="N88" s="11">
        <f>F88-F87</f>
        <v>0.59999999999999432</v>
      </c>
      <c r="O88" s="32">
        <f>$F$89-F88</f>
        <v>0</v>
      </c>
      <c r="P88" s="13">
        <f>($P$91*24+$F88/P$90)/24</f>
        <v>0.78472222222222221</v>
      </c>
      <c r="Q88" s="13">
        <f>($P$91*24+$F88/Q$90)/24</f>
        <v>0.7799796747967479</v>
      </c>
      <c r="R88" s="21"/>
      <c r="S88" s="22"/>
    </row>
    <row r="89" spans="1:19" x14ac:dyDescent="0.2">
      <c r="A89" s="33" t="s">
        <v>10</v>
      </c>
      <c r="B89" s="34"/>
      <c r="C89" s="35"/>
      <c r="D89" s="34"/>
      <c r="E89" s="34"/>
      <c r="F89" s="36">
        <v>91</v>
      </c>
      <c r="G89" s="37"/>
      <c r="H89" s="37"/>
      <c r="I89" s="37"/>
      <c r="J89" s="37"/>
      <c r="K89" s="37"/>
      <c r="L89" s="37"/>
      <c r="M89" s="38"/>
      <c r="N89" s="38"/>
      <c r="O89" s="38"/>
      <c r="P89" s="38"/>
      <c r="Q89" s="38"/>
      <c r="R89" s="21"/>
      <c r="S89" s="22"/>
    </row>
    <row r="90" spans="1:19" x14ac:dyDescent="0.2">
      <c r="A90" s="39" t="s">
        <v>11</v>
      </c>
      <c r="B90" s="40"/>
      <c r="C90" s="41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>
        <v>39</v>
      </c>
      <c r="Q90" s="40">
        <v>41</v>
      </c>
      <c r="R90" s="21"/>
      <c r="S90" s="22"/>
    </row>
    <row r="91" spans="1:19" x14ac:dyDescent="0.2">
      <c r="A91" s="39" t="s">
        <v>12</v>
      </c>
      <c r="B91" s="40"/>
      <c r="C91" s="41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2">
        <v>0.6875</v>
      </c>
      <c r="Q91" s="40"/>
      <c r="R91" s="21"/>
      <c r="S91" s="22"/>
    </row>
    <row r="92" spans="1:19" x14ac:dyDescent="0.2">
      <c r="R92" s="21"/>
      <c r="S92" s="22"/>
    </row>
    <row r="93" spans="1:19" x14ac:dyDescent="0.2">
      <c r="R93" s="21"/>
      <c r="S93" s="22"/>
    </row>
    <row r="94" spans="1:19" x14ac:dyDescent="0.2">
      <c r="R94" s="21"/>
      <c r="S94" s="22"/>
    </row>
    <row r="95" spans="1:19" x14ac:dyDescent="0.2">
      <c r="R95" s="21"/>
      <c r="S95" s="22"/>
    </row>
    <row r="96" spans="1:19" x14ac:dyDescent="0.2">
      <c r="R96" s="21"/>
      <c r="S96" s="22"/>
    </row>
    <row r="97" spans="18:19" x14ac:dyDescent="0.2">
      <c r="R97" s="21"/>
      <c r="S97" s="20"/>
    </row>
    <row r="98" spans="18:19" ht="13.5" customHeight="1" x14ac:dyDescent="0.2">
      <c r="R98" s="21"/>
      <c r="S98" s="22"/>
    </row>
    <row r="99" spans="18:19" ht="13.5" customHeight="1" x14ac:dyDescent="0.2">
      <c r="R99" s="21"/>
      <c r="S99" s="22"/>
    </row>
    <row r="100" spans="18:19" x14ac:dyDescent="0.2">
      <c r="R100" s="21"/>
      <c r="S100" s="22"/>
    </row>
    <row r="101" spans="18:19" x14ac:dyDescent="0.2">
      <c r="R101" s="21"/>
      <c r="S101" s="22"/>
    </row>
    <row r="102" spans="18:19" ht="18" customHeight="1" x14ac:dyDescent="0.2">
      <c r="R102" s="21"/>
      <c r="S102" s="22"/>
    </row>
    <row r="103" spans="18:19" x14ac:dyDescent="0.2">
      <c r="R103" s="21"/>
      <c r="S103" s="22"/>
    </row>
    <row r="104" spans="18:19" x14ac:dyDescent="0.2">
      <c r="R104" s="21"/>
      <c r="S104" s="22"/>
    </row>
    <row r="108" spans="18:19" ht="13.5" customHeight="1" x14ac:dyDescent="0.2"/>
  </sheetData>
  <sheetProtection selectLockedCells="1" selectUnlockedCells="1"/>
  <pageMargins left="0.43333333333333335" right="0.15763888888888888" top="0.98402777777777772" bottom="0.98402777777777772" header="0.51180555555555551" footer="0.51180555555555551"/>
  <pageSetup paperSize="9" scale="41" firstPageNumber="0" orientation="portrait" horizontalDpi="300" verticalDpi="300" r:id="rId1"/>
  <headerFooter alignWithMargins="0"/>
  <rowBreaks count="1" manualBreakCount="1"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Santanyí</vt:lpstr>
      <vt:lpstr>Santanyí!Área_de_impresión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 Artigues Ramis</dc:creator>
  <cp:lastModifiedBy>Jaume Garcias Ferrer</cp:lastModifiedBy>
  <dcterms:created xsi:type="dcterms:W3CDTF">2019-01-18T11:45:01Z</dcterms:created>
  <dcterms:modified xsi:type="dcterms:W3CDTF">2019-03-05T15:39:10Z</dcterms:modified>
</cp:coreProperties>
</file>