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40" windowHeight="4875" activeTab="0"/>
  </bookViews>
  <sheets>
    <sheet name="Rutomet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Colossus User</author>
  </authors>
  <commentList>
    <comment ref="F43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KILÓMETRO TOTAL</t>
        </r>
      </text>
    </comment>
    <comment ref="Q44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2</t>
        </r>
      </text>
    </comment>
    <comment ref="P44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1</t>
        </r>
      </text>
    </comment>
    <comment ref="P45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HORARIO DE SALIDA</t>
        </r>
      </text>
    </comment>
  </commentList>
</comments>
</file>

<file path=xl/sharedStrings.xml><?xml version="1.0" encoding="utf-8"?>
<sst xmlns="http://schemas.openxmlformats.org/spreadsheetml/2006/main" count="69" uniqueCount="53">
  <si>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</si>
  <si>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</si>
  <si>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</si>
  <si>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</si>
  <si>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</si>
  <si>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</si>
  <si>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</si>
  <si>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</si>
  <si>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</si>
  <si>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</si>
  <si>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</si>
  <si>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</si>
  <si>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</si>
  <si>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</si>
  <si>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</si>
  <si>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</si>
  <si>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LLOC DE CELEBRACIÓ</t>
  </si>
  <si>
    <t>UC BLAHI</t>
  </si>
  <si>
    <t>urbà</t>
  </si>
  <si>
    <t>PORRERES</t>
  </si>
  <si>
    <t>Inici cursa des de Porreres a la Plaça de la Vila direcció carrer de la Santa Creu</t>
  </si>
  <si>
    <t>Sortida real a ma 5030a</t>
  </si>
  <si>
    <t>5030a</t>
  </si>
  <si>
    <t>Gir esquerra per ma5030</t>
  </si>
  <si>
    <t>Creuer amb ma 5040 gir esquerra per ma 5040</t>
  </si>
  <si>
    <t>Rotonda amb 5020 recte per ma 5030</t>
  </si>
  <si>
    <t>Entrada a Campos per Carrer Rambla</t>
  </si>
  <si>
    <t>Rotonda ronda de Felanitx, gir esquerra per Ronda Felanitx</t>
  </si>
  <si>
    <t>Rotonda amb ma5110, gir esquerra per 5110</t>
  </si>
  <si>
    <t>Gir esquerra per ma 5100</t>
  </si>
  <si>
    <t>Sortida de Porreres per ma5030a</t>
  </si>
  <si>
    <t>Rotonda amb 5020 esquerra per ma 5020 direcció Llucmajor</t>
  </si>
  <si>
    <t>Creuer amb ma 5040 gir dreta per ma 5040 direcció Campos</t>
  </si>
  <si>
    <t>Rotonda amb 5120 gir esquerra per ma 5120 direcció Felanitx</t>
  </si>
  <si>
    <t>Creuer amb Via de servei ma15, gir esquerra</t>
  </si>
  <si>
    <t>rural</t>
  </si>
  <si>
    <t>Creuer amb ma 5030, gir esquerra 5030</t>
  </si>
  <si>
    <t>Rotonda amb ma5030a, recte</t>
  </si>
  <si>
    <t>Rotonda amb ma5030 Gir esquerra per ma5030</t>
  </si>
  <si>
    <t>ronda</t>
  </si>
  <si>
    <t>Sa Bastida Premi Muntanya</t>
  </si>
  <si>
    <t xml:space="preserve">Entrada a Porreres per Ronda Alcassor, carrer Sala, </t>
  </si>
  <si>
    <t>Plaça de la Vila META</t>
  </si>
  <si>
    <r>
      <t xml:space="preserve">Entrada a Porreres per Ronda Alcassor, carrer Sala, Plaça de la Vila, </t>
    </r>
    <r>
      <rPr>
        <sz val="8"/>
        <color indexed="10"/>
        <rFont val="Arial"/>
        <family val="2"/>
      </rPr>
      <t>Meta Volant</t>
    </r>
    <r>
      <rPr>
        <sz val="8"/>
        <rFont val="Arial"/>
        <family val="2"/>
      </rPr>
      <t>, carrer Santa Creu</t>
    </r>
  </si>
  <si>
    <r>
      <t xml:space="preserve">Entrada a Porreres per Ronda Alcassor, carrer Sala, Plaça de la Vila, </t>
    </r>
    <r>
      <rPr>
        <sz val="8"/>
        <color indexed="10"/>
        <rFont val="Arial"/>
        <family val="2"/>
      </rPr>
      <t>Meta Volant</t>
    </r>
    <r>
      <rPr>
        <sz val="8"/>
        <rFont val="Arial"/>
        <family val="2"/>
      </rPr>
      <t xml:space="preserve">, carrer Santa Creu. </t>
    </r>
    <r>
      <rPr>
        <b/>
        <sz val="8"/>
        <color indexed="44"/>
        <rFont val="Arial"/>
        <family val="2"/>
      </rPr>
      <t>Sortida máster 60</t>
    </r>
  </si>
  <si>
    <t>TROFEU PORRERES</t>
  </si>
  <si>
    <t>Pas per Gracia Premi Muntanya</t>
  </si>
  <si>
    <t>Entrada a Llucmajor per avinguda Carles V, gir dreta per camí rural</t>
  </si>
  <si>
    <t>Gir esquerra per Camí Vell de Gràcia</t>
  </si>
  <si>
    <t>Baixada per  ma 5018 fins creuer amb ma 5017. Gir dreta dins Randa</t>
  </si>
  <si>
    <t>Ma 5017 Randa-Montuiri</t>
  </si>
  <si>
    <t>Gir dreta per carrer de Gràcia</t>
  </si>
  <si>
    <t>22 ABRIL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</si>
</sst>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\ &quot;Km/h&quot;"/>
    <numFmt numFmtId="181" formatCode="h:mm;@"/>
    <numFmt numFmtId="182" formatCode="[$-C0A]dddd\,\ d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8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72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47.140625" style="0" customWidth="1"/>
    <col min="2" max="2" width="0.13671875" style="0" hidden="1" customWidth="1"/>
    <col min="3" max="3" width="6.57421875" style="0" customWidth="1"/>
    <col min="4" max="4" width="6.00390625" style="0" customWidth="1"/>
    <col min="5" max="6" width="6.140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4" width="6.140625" style="0" customWidth="1"/>
    <col min="15" max="15" width="5.28125" style="0" customWidth="1"/>
    <col min="16" max="17" width="7.421875" style="0" customWidth="1"/>
    <col min="18" max="18" width="14.140625" style="0" customWidth="1"/>
    <col min="19" max="19" width="12.421875" style="0" customWidth="1"/>
  </cols>
  <sheetData>
    <row r="2" spans="1:17" ht="25.5" customHeight="1">
      <c r="A2" s="29" t="s">
        <v>8</v>
      </c>
      <c r="C2" s="41" t="s">
        <v>45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3" ht="12.75">
      <c r="A3" s="29" t="s">
        <v>16</v>
      </c>
      <c r="C3" t="s">
        <v>19</v>
      </c>
    </row>
    <row r="4" spans="1:4" ht="12.75">
      <c r="A4" s="29" t="s">
        <v>9</v>
      </c>
      <c r="C4" s="43" t="s">
        <v>52</v>
      </c>
      <c r="D4" s="43"/>
    </row>
    <row r="5" ht="12.75">
      <c r="A5" s="29" t="s">
        <v>10</v>
      </c>
    </row>
    <row r="6" spans="1:3" ht="12.75">
      <c r="A6" s="29" t="s">
        <v>11</v>
      </c>
      <c r="C6" s="37">
        <v>0.6666666666666666</v>
      </c>
    </row>
    <row r="7" spans="1:3" ht="12.75">
      <c r="A7" s="29" t="s">
        <v>12</v>
      </c>
      <c r="C7" t="s">
        <v>17</v>
      </c>
    </row>
    <row r="9" spans="1:18" ht="24" customHeight="1">
      <c r="A9" s="28" t="s">
        <v>7</v>
      </c>
      <c r="B9" s="26"/>
      <c r="C9" s="34" t="s">
        <v>15</v>
      </c>
      <c r="D9" s="34" t="s">
        <v>14</v>
      </c>
      <c r="E9" s="34" t="s">
        <v>13</v>
      </c>
      <c r="F9" s="33" t="s">
        <v>6</v>
      </c>
      <c r="G9" s="34" t="s">
        <v>0</v>
      </c>
      <c r="H9" s="35"/>
      <c r="I9" s="35"/>
      <c r="J9" s="35"/>
      <c r="K9" s="35"/>
      <c r="L9" s="34"/>
      <c r="M9" s="34"/>
      <c r="N9" s="33" t="s">
        <v>3</v>
      </c>
      <c r="O9" s="33" t="s">
        <v>4</v>
      </c>
      <c r="P9" s="36">
        <f>P44</f>
        <v>39</v>
      </c>
      <c r="Q9" s="36">
        <f>Q44</f>
        <v>42</v>
      </c>
      <c r="R9" s="7"/>
    </row>
    <row r="10" spans="1:18" ht="24.75" customHeight="1">
      <c r="A10" s="39" t="s">
        <v>20</v>
      </c>
      <c r="B10" s="11">
        <v>0</v>
      </c>
      <c r="C10" s="38" t="s">
        <v>18</v>
      </c>
      <c r="D10" s="11"/>
      <c r="E10" s="11"/>
      <c r="F10" s="31">
        <v>0</v>
      </c>
      <c r="G10" s="12">
        <v>72</v>
      </c>
      <c r="H10" s="13">
        <f>F10/30</f>
        <v>0</v>
      </c>
      <c r="I10" s="13">
        <f>H10*60</f>
        <v>0</v>
      </c>
      <c r="J10" s="13">
        <f>900+I10</f>
        <v>900</v>
      </c>
      <c r="K10" s="13">
        <f>J10/60</f>
        <v>15</v>
      </c>
      <c r="L10" s="12">
        <f>H10/24</f>
        <v>0</v>
      </c>
      <c r="M10" s="14">
        <f>L10</f>
        <v>0</v>
      </c>
      <c r="N10" s="31">
        <v>0</v>
      </c>
      <c r="O10" s="13">
        <f aca="true" t="shared" si="0" ref="O10:O34">$F$43-F10</f>
        <v>86.5</v>
      </c>
      <c r="P10" s="14">
        <f aca="true" t="shared" si="1" ref="P10:Q29">($P$45*24+$F10/P$44)/24</f>
        <v>0.6666666666666666</v>
      </c>
      <c r="Q10" s="14">
        <f t="shared" si="1"/>
        <v>0.6666666666666666</v>
      </c>
      <c r="R10" s="6"/>
    </row>
    <row r="11" spans="1:18" ht="12.75">
      <c r="A11" s="27" t="s">
        <v>21</v>
      </c>
      <c r="B11" s="15"/>
      <c r="C11" s="15" t="s">
        <v>22</v>
      </c>
      <c r="D11" s="15">
        <v>6</v>
      </c>
      <c r="E11" s="15">
        <v>4.5</v>
      </c>
      <c r="F11" s="24">
        <v>0.2</v>
      </c>
      <c r="G11" s="16"/>
      <c r="H11" s="17"/>
      <c r="I11" s="17"/>
      <c r="J11" s="17"/>
      <c r="K11" s="17"/>
      <c r="L11" s="16"/>
      <c r="M11" s="18"/>
      <c r="N11" s="24">
        <f>F11-F10</f>
        <v>0.2</v>
      </c>
      <c r="O11" s="17">
        <f t="shared" si="0"/>
        <v>86.3</v>
      </c>
      <c r="P11" s="14">
        <f t="shared" si="1"/>
        <v>0.6668803418803418</v>
      </c>
      <c r="Q11" s="14">
        <f t="shared" si="1"/>
        <v>0.6668650793650794</v>
      </c>
      <c r="R11" s="6"/>
    </row>
    <row r="12" spans="1:18" ht="13.5" customHeight="1">
      <c r="A12" s="27" t="s">
        <v>23</v>
      </c>
      <c r="B12" s="15"/>
      <c r="C12" s="15">
        <v>5030</v>
      </c>
      <c r="D12" s="15">
        <v>4.5</v>
      </c>
      <c r="E12" s="15">
        <v>8</v>
      </c>
      <c r="F12" s="24">
        <v>1.3</v>
      </c>
      <c r="G12" s="16">
        <f>31-F12</f>
        <v>29.7</v>
      </c>
      <c r="H12" s="17">
        <f>F12/30</f>
        <v>0.043333333333333335</v>
      </c>
      <c r="I12" s="17">
        <f>H12*60</f>
        <v>2.6</v>
      </c>
      <c r="J12" s="17">
        <f>900+I12</f>
        <v>902.6</v>
      </c>
      <c r="K12" s="17">
        <f>J12/60</f>
        <v>15.043333333333333</v>
      </c>
      <c r="L12" s="16">
        <f>H12/24</f>
        <v>0.0018055555555555557</v>
      </c>
      <c r="M12" s="18">
        <f>L12</f>
        <v>0.0018055555555555557</v>
      </c>
      <c r="N12" s="24">
        <f>F12-F11</f>
        <v>1.1</v>
      </c>
      <c r="O12" s="17">
        <f t="shared" si="0"/>
        <v>85.2</v>
      </c>
      <c r="P12" s="14">
        <f t="shared" si="1"/>
        <v>0.6680555555555556</v>
      </c>
      <c r="Q12" s="14">
        <f t="shared" si="1"/>
        <v>0.6679563492063493</v>
      </c>
      <c r="R12" s="6"/>
    </row>
    <row r="13" spans="1:18" ht="13.5" customHeight="1">
      <c r="A13" s="27" t="s">
        <v>25</v>
      </c>
      <c r="B13" s="15"/>
      <c r="C13" s="15">
        <v>5030</v>
      </c>
      <c r="D13" s="15">
        <v>4.5</v>
      </c>
      <c r="E13" s="15">
        <v>8</v>
      </c>
      <c r="F13" s="24">
        <v>2.8</v>
      </c>
      <c r="G13" s="16">
        <f>31-F13</f>
        <v>28.2</v>
      </c>
      <c r="H13" s="17">
        <f>F13/30</f>
        <v>0.09333333333333332</v>
      </c>
      <c r="I13" s="17">
        <f>H13*60</f>
        <v>5.6</v>
      </c>
      <c r="J13" s="17">
        <f>900+I13</f>
        <v>905.6</v>
      </c>
      <c r="K13" s="17">
        <f>J13/60</f>
        <v>15.093333333333334</v>
      </c>
      <c r="L13" s="16">
        <f>H13/24</f>
        <v>0.0038888888888888883</v>
      </c>
      <c r="M13" s="18">
        <f>L13</f>
        <v>0.0038888888888888883</v>
      </c>
      <c r="N13" s="24">
        <f aca="true" t="shared" si="2" ref="N13:N34">F13-F12</f>
        <v>1.4999999999999998</v>
      </c>
      <c r="O13" s="17">
        <f t="shared" si="0"/>
        <v>83.7</v>
      </c>
      <c r="P13" s="14">
        <f t="shared" si="1"/>
        <v>0.6696581196581196</v>
      </c>
      <c r="Q13" s="14">
        <f t="shared" si="1"/>
        <v>0.6694444444444444</v>
      </c>
      <c r="R13" s="8"/>
    </row>
    <row r="14" spans="1:18" ht="13.5" customHeight="1">
      <c r="A14" s="27" t="s">
        <v>24</v>
      </c>
      <c r="B14" s="15"/>
      <c r="C14" s="15">
        <v>5040</v>
      </c>
      <c r="D14" s="15">
        <v>2</v>
      </c>
      <c r="E14" s="15">
        <v>0</v>
      </c>
      <c r="F14" s="24">
        <v>5</v>
      </c>
      <c r="G14" s="16"/>
      <c r="H14" s="17"/>
      <c r="I14" s="17"/>
      <c r="J14" s="17"/>
      <c r="K14" s="17"/>
      <c r="L14" s="16"/>
      <c r="M14" s="18"/>
      <c r="N14" s="24">
        <f t="shared" si="2"/>
        <v>2.2</v>
      </c>
      <c r="O14" s="17">
        <f t="shared" si="0"/>
        <v>81.5</v>
      </c>
      <c r="P14" s="14">
        <f t="shared" si="1"/>
        <v>0.672008547008547</v>
      </c>
      <c r="Q14" s="14">
        <f t="shared" si="1"/>
        <v>0.6716269841269842</v>
      </c>
      <c r="R14" s="8"/>
    </row>
    <row r="15" spans="1:18" ht="24.75" customHeight="1">
      <c r="A15" s="39" t="s">
        <v>43</v>
      </c>
      <c r="B15" s="15"/>
      <c r="C15" s="38" t="s">
        <v>18</v>
      </c>
      <c r="D15" s="15"/>
      <c r="E15" s="15"/>
      <c r="F15" s="24">
        <v>7</v>
      </c>
      <c r="G15" s="16"/>
      <c r="H15" s="17"/>
      <c r="I15" s="17"/>
      <c r="J15" s="17"/>
      <c r="K15" s="17"/>
      <c r="L15" s="16"/>
      <c r="M15" s="18"/>
      <c r="N15" s="24">
        <f t="shared" si="2"/>
        <v>2</v>
      </c>
      <c r="O15" s="17">
        <f t="shared" si="0"/>
        <v>79.5</v>
      </c>
      <c r="P15" s="14">
        <f t="shared" si="1"/>
        <v>0.6741452991452991</v>
      </c>
      <c r="Q15" s="14">
        <f t="shared" si="1"/>
        <v>0.6736111111111112</v>
      </c>
      <c r="R15" s="8"/>
    </row>
    <row r="16" spans="1:18" ht="13.5" customHeight="1">
      <c r="A16" s="27" t="s">
        <v>30</v>
      </c>
      <c r="B16" s="15"/>
      <c r="C16" s="15" t="s">
        <v>22</v>
      </c>
      <c r="D16" s="15">
        <v>6</v>
      </c>
      <c r="E16" s="15">
        <v>4.5</v>
      </c>
      <c r="F16" s="24">
        <v>8.5</v>
      </c>
      <c r="G16" s="16"/>
      <c r="H16" s="17"/>
      <c r="I16" s="17"/>
      <c r="J16" s="17"/>
      <c r="K16" s="17"/>
      <c r="L16" s="16"/>
      <c r="M16" s="18"/>
      <c r="N16" s="24">
        <f t="shared" si="2"/>
        <v>1.5</v>
      </c>
      <c r="O16" s="17">
        <f t="shared" si="0"/>
        <v>78</v>
      </c>
      <c r="P16" s="14">
        <f t="shared" si="1"/>
        <v>0.6757478632478633</v>
      </c>
      <c r="Q16" s="14">
        <f t="shared" si="1"/>
        <v>0.6750992063492064</v>
      </c>
      <c r="R16" s="8"/>
    </row>
    <row r="17" spans="1:18" ht="13.5" customHeight="1">
      <c r="A17" s="27" t="s">
        <v>38</v>
      </c>
      <c r="B17" s="15"/>
      <c r="C17" s="15">
        <v>5030</v>
      </c>
      <c r="D17" s="15"/>
      <c r="E17" s="15"/>
      <c r="F17" s="24">
        <v>9.3</v>
      </c>
      <c r="G17" s="16"/>
      <c r="H17" s="17"/>
      <c r="I17" s="17"/>
      <c r="J17" s="17"/>
      <c r="K17" s="17"/>
      <c r="L17" s="16"/>
      <c r="M17" s="18"/>
      <c r="N17" s="24">
        <f t="shared" si="2"/>
        <v>0.8000000000000007</v>
      </c>
      <c r="O17" s="17">
        <f t="shared" si="0"/>
        <v>77.2</v>
      </c>
      <c r="P17" s="14">
        <f t="shared" si="1"/>
        <v>0.6766025641025641</v>
      </c>
      <c r="Q17" s="14">
        <f t="shared" si="1"/>
        <v>0.6758928571428572</v>
      </c>
      <c r="R17" s="8"/>
    </row>
    <row r="18" spans="1:18" ht="13.5" customHeight="1">
      <c r="A18" s="27" t="s">
        <v>25</v>
      </c>
      <c r="B18" s="15"/>
      <c r="C18" s="15">
        <v>5030</v>
      </c>
      <c r="D18" s="15"/>
      <c r="E18" s="15"/>
      <c r="F18" s="24">
        <v>11</v>
      </c>
      <c r="G18" s="16"/>
      <c r="H18" s="17"/>
      <c r="I18" s="17"/>
      <c r="J18" s="17"/>
      <c r="K18" s="17"/>
      <c r="L18" s="16"/>
      <c r="M18" s="18"/>
      <c r="N18" s="24">
        <f t="shared" si="2"/>
        <v>1.6999999999999993</v>
      </c>
      <c r="O18" s="17">
        <f t="shared" si="0"/>
        <v>75.5</v>
      </c>
      <c r="P18" s="14">
        <f t="shared" si="1"/>
        <v>0.6784188034188033</v>
      </c>
      <c r="Q18" s="14">
        <f t="shared" si="1"/>
        <v>0.6775793650793651</v>
      </c>
      <c r="R18" s="8"/>
    </row>
    <row r="19" spans="1:18" ht="12.75">
      <c r="A19" s="27" t="s">
        <v>32</v>
      </c>
      <c r="B19" s="15"/>
      <c r="C19" s="15">
        <v>5040</v>
      </c>
      <c r="D19" s="15">
        <v>2</v>
      </c>
      <c r="E19" s="15">
        <v>9</v>
      </c>
      <c r="F19" s="24">
        <v>13.2</v>
      </c>
      <c r="G19" s="16">
        <f>31-F19</f>
        <v>17.8</v>
      </c>
      <c r="H19" s="17">
        <f>F19/30</f>
        <v>0.44</v>
      </c>
      <c r="I19" s="17">
        <f>H19*60</f>
        <v>26.4</v>
      </c>
      <c r="J19" s="17">
        <f>900+I19</f>
        <v>926.4</v>
      </c>
      <c r="K19" s="17">
        <f>J19/60</f>
        <v>15.44</v>
      </c>
      <c r="L19" s="16">
        <f>H19/24</f>
        <v>0.018333333333333333</v>
      </c>
      <c r="M19" s="18">
        <f>L19</f>
        <v>0.018333333333333333</v>
      </c>
      <c r="N19" s="24">
        <f t="shared" si="2"/>
        <v>2.1999999999999993</v>
      </c>
      <c r="O19" s="17">
        <f t="shared" si="0"/>
        <v>73.3</v>
      </c>
      <c r="P19" s="14">
        <f t="shared" si="1"/>
        <v>0.6807692307692307</v>
      </c>
      <c r="Q19" s="14">
        <f t="shared" si="1"/>
        <v>0.6797619047619047</v>
      </c>
      <c r="R19" s="9"/>
    </row>
    <row r="20" spans="1:17" ht="12.75">
      <c r="A20" s="30" t="s">
        <v>26</v>
      </c>
      <c r="B20" s="15"/>
      <c r="C20" s="38" t="s">
        <v>18</v>
      </c>
      <c r="D20" s="15"/>
      <c r="E20" s="15"/>
      <c r="F20" s="24">
        <v>20</v>
      </c>
      <c r="G20" s="24"/>
      <c r="H20" s="25"/>
      <c r="I20" s="25"/>
      <c r="J20" s="25"/>
      <c r="K20" s="25"/>
      <c r="L20" s="24"/>
      <c r="M20" s="24"/>
      <c r="N20" s="24">
        <f t="shared" si="2"/>
        <v>6.800000000000001</v>
      </c>
      <c r="O20" s="17">
        <f t="shared" si="0"/>
        <v>66.5</v>
      </c>
      <c r="P20" s="14">
        <f t="shared" si="1"/>
        <v>0.6880341880341879</v>
      </c>
      <c r="Q20" s="14">
        <f t="shared" si="1"/>
        <v>0.6865079365079364</v>
      </c>
    </row>
    <row r="21" spans="1:17" ht="22.5">
      <c r="A21" s="30" t="s">
        <v>33</v>
      </c>
      <c r="B21" s="15"/>
      <c r="C21" s="15">
        <v>5120</v>
      </c>
      <c r="D21" s="15">
        <v>1</v>
      </c>
      <c r="E21" s="15">
        <v>12</v>
      </c>
      <c r="F21" s="24">
        <v>21</v>
      </c>
      <c r="G21" s="24"/>
      <c r="H21" s="25"/>
      <c r="I21" s="25"/>
      <c r="J21" s="25"/>
      <c r="K21" s="25"/>
      <c r="L21" s="24"/>
      <c r="M21" s="24"/>
      <c r="N21" s="24">
        <f t="shared" si="2"/>
        <v>1</v>
      </c>
      <c r="O21" s="17">
        <f t="shared" si="0"/>
        <v>65.5</v>
      </c>
      <c r="P21" s="14">
        <f t="shared" si="1"/>
        <v>0.6891025641025642</v>
      </c>
      <c r="Q21" s="14">
        <f t="shared" si="1"/>
        <v>0.6875</v>
      </c>
    </row>
    <row r="22" spans="1:17" ht="12.75">
      <c r="A22" s="27" t="s">
        <v>27</v>
      </c>
      <c r="B22" s="15"/>
      <c r="C22" s="15" t="s">
        <v>39</v>
      </c>
      <c r="D22" s="15"/>
      <c r="E22" s="15"/>
      <c r="F22" s="24">
        <v>31.4</v>
      </c>
      <c r="G22" s="24"/>
      <c r="H22" s="25"/>
      <c r="I22" s="25"/>
      <c r="J22" s="25"/>
      <c r="K22" s="25"/>
      <c r="L22" s="24"/>
      <c r="M22" s="24"/>
      <c r="N22" s="24">
        <f t="shared" si="2"/>
        <v>10.399999999999999</v>
      </c>
      <c r="O22" s="17">
        <f t="shared" si="0"/>
        <v>55.1</v>
      </c>
      <c r="P22" s="14">
        <f t="shared" si="1"/>
        <v>0.7002136752136753</v>
      </c>
      <c r="Q22" s="14">
        <f t="shared" si="1"/>
        <v>0.6978174603174603</v>
      </c>
    </row>
    <row r="23" spans="1:17" ht="12.75">
      <c r="A23" s="27" t="s">
        <v>28</v>
      </c>
      <c r="B23" s="15"/>
      <c r="C23" s="15">
        <v>5110</v>
      </c>
      <c r="D23" s="15"/>
      <c r="E23" s="15"/>
      <c r="F23" s="24">
        <v>32.6</v>
      </c>
      <c r="G23" s="24"/>
      <c r="H23" s="25"/>
      <c r="I23" s="25"/>
      <c r="J23" s="25"/>
      <c r="K23" s="25"/>
      <c r="L23" s="24"/>
      <c r="M23" s="24"/>
      <c r="N23" s="24">
        <f t="shared" si="2"/>
        <v>1.2000000000000028</v>
      </c>
      <c r="O23" s="17">
        <f t="shared" si="0"/>
        <v>53.9</v>
      </c>
      <c r="P23" s="14">
        <f t="shared" si="1"/>
        <v>0.7014957264957266</v>
      </c>
      <c r="Q23" s="14">
        <f t="shared" si="1"/>
        <v>0.6990079365079365</v>
      </c>
    </row>
    <row r="24" spans="1:17" ht="12.75">
      <c r="A24" s="27" t="s">
        <v>29</v>
      </c>
      <c r="B24" s="15"/>
      <c r="C24" s="15">
        <v>5100</v>
      </c>
      <c r="D24" s="15">
        <v>12</v>
      </c>
      <c r="E24" s="15">
        <v>0</v>
      </c>
      <c r="F24" s="24">
        <v>33</v>
      </c>
      <c r="G24" s="24"/>
      <c r="H24" s="25"/>
      <c r="I24" s="25"/>
      <c r="J24" s="25"/>
      <c r="K24" s="25"/>
      <c r="L24" s="24"/>
      <c r="M24" s="24"/>
      <c r="N24" s="24">
        <f t="shared" si="2"/>
        <v>0.3999999999999986</v>
      </c>
      <c r="O24" s="17">
        <f t="shared" si="0"/>
        <v>53.5</v>
      </c>
      <c r="P24" s="14">
        <f t="shared" si="1"/>
        <v>0.701923076923077</v>
      </c>
      <c r="Q24" s="14">
        <f t="shared" si="1"/>
        <v>0.6994047619047619</v>
      </c>
    </row>
    <row r="25" spans="1:17" ht="33.75">
      <c r="A25" s="39" t="s">
        <v>44</v>
      </c>
      <c r="B25" s="15"/>
      <c r="C25" s="38" t="s">
        <v>18</v>
      </c>
      <c r="D25" s="15"/>
      <c r="E25" s="15"/>
      <c r="F25" s="24">
        <v>44</v>
      </c>
      <c r="G25" s="24"/>
      <c r="H25" s="25"/>
      <c r="I25" s="25"/>
      <c r="J25" s="25"/>
      <c r="K25" s="25"/>
      <c r="L25" s="24"/>
      <c r="M25" s="24"/>
      <c r="N25" s="24">
        <f t="shared" si="2"/>
        <v>11</v>
      </c>
      <c r="O25" s="17">
        <f t="shared" si="0"/>
        <v>42.5</v>
      </c>
      <c r="P25" s="14">
        <f t="shared" si="1"/>
        <v>0.7136752136752137</v>
      </c>
      <c r="Q25" s="14">
        <f t="shared" si="1"/>
        <v>0.7103174603174603</v>
      </c>
    </row>
    <row r="26" spans="1:17" ht="12.75">
      <c r="A26" s="27" t="s">
        <v>30</v>
      </c>
      <c r="B26" s="15"/>
      <c r="C26" s="15" t="s">
        <v>22</v>
      </c>
      <c r="D26" s="15">
        <v>6</v>
      </c>
      <c r="E26" s="15">
        <v>4.5</v>
      </c>
      <c r="F26" s="24">
        <v>45</v>
      </c>
      <c r="G26" s="24"/>
      <c r="H26" s="25"/>
      <c r="I26" s="25"/>
      <c r="J26" s="25"/>
      <c r="K26" s="25"/>
      <c r="L26" s="24"/>
      <c r="M26" s="24"/>
      <c r="N26" s="24">
        <f t="shared" si="2"/>
        <v>1</v>
      </c>
      <c r="O26" s="17">
        <f t="shared" si="0"/>
        <v>41.5</v>
      </c>
      <c r="P26" s="14">
        <f t="shared" si="1"/>
        <v>0.7147435897435898</v>
      </c>
      <c r="Q26" s="14">
        <f t="shared" si="1"/>
        <v>0.7113095238095238</v>
      </c>
    </row>
    <row r="27" spans="1:17" ht="12.75">
      <c r="A27" s="27" t="s">
        <v>23</v>
      </c>
      <c r="B27" s="15"/>
      <c r="C27" s="15">
        <v>5030</v>
      </c>
      <c r="D27" s="15">
        <v>4.5</v>
      </c>
      <c r="E27" s="15">
        <v>6</v>
      </c>
      <c r="F27" s="24">
        <v>45.8</v>
      </c>
      <c r="G27" s="24"/>
      <c r="H27" s="25"/>
      <c r="I27" s="25"/>
      <c r="J27" s="25"/>
      <c r="K27" s="25"/>
      <c r="L27" s="24"/>
      <c r="M27" s="24"/>
      <c r="N27" s="24">
        <f t="shared" si="2"/>
        <v>0.7999999999999972</v>
      </c>
      <c r="O27" s="17">
        <f t="shared" si="0"/>
        <v>40.7</v>
      </c>
      <c r="P27" s="14">
        <f t="shared" si="1"/>
        <v>0.7155982905982906</v>
      </c>
      <c r="Q27" s="14">
        <f t="shared" si="1"/>
        <v>0.7121031746031746</v>
      </c>
    </row>
    <row r="28" spans="1:17" ht="12.75">
      <c r="A28" s="27" t="s">
        <v>31</v>
      </c>
      <c r="B28" s="15"/>
      <c r="C28" s="15">
        <v>5020</v>
      </c>
      <c r="D28" s="15">
        <v>11.5</v>
      </c>
      <c r="E28" s="15">
        <v>0</v>
      </c>
      <c r="F28" s="24">
        <v>47.5</v>
      </c>
      <c r="G28" s="24"/>
      <c r="H28" s="25"/>
      <c r="I28" s="25"/>
      <c r="J28" s="25"/>
      <c r="K28" s="25"/>
      <c r="L28" s="24"/>
      <c r="M28" s="24"/>
      <c r="N28" s="24">
        <f t="shared" si="2"/>
        <v>1.7000000000000028</v>
      </c>
      <c r="O28" s="17">
        <f t="shared" si="0"/>
        <v>39</v>
      </c>
      <c r="P28" s="14">
        <f t="shared" si="1"/>
        <v>0.7174145299145299</v>
      </c>
      <c r="Q28" s="14">
        <f t="shared" si="1"/>
        <v>0.7137896825396824</v>
      </c>
    </row>
    <row r="29" spans="1:17" ht="12.75">
      <c r="A29" s="40" t="s">
        <v>40</v>
      </c>
      <c r="B29" s="15"/>
      <c r="C29" s="15"/>
      <c r="D29" s="15"/>
      <c r="E29" s="15"/>
      <c r="F29" s="24">
        <v>52</v>
      </c>
      <c r="G29" s="24"/>
      <c r="H29" s="25"/>
      <c r="I29" s="25"/>
      <c r="J29" s="25"/>
      <c r="K29" s="25"/>
      <c r="L29" s="24"/>
      <c r="M29" s="24"/>
      <c r="N29" s="24">
        <f t="shared" si="2"/>
        <v>4.5</v>
      </c>
      <c r="O29" s="17">
        <f t="shared" si="0"/>
        <v>34.5</v>
      </c>
      <c r="P29" s="14">
        <f t="shared" si="1"/>
        <v>0.7222222222222222</v>
      </c>
      <c r="Q29" s="14">
        <f t="shared" si="1"/>
        <v>0.7182539682539683</v>
      </c>
    </row>
    <row r="30" spans="1:17" ht="22.5">
      <c r="A30" s="39" t="s">
        <v>47</v>
      </c>
      <c r="B30" s="15"/>
      <c r="C30" s="38" t="s">
        <v>18</v>
      </c>
      <c r="D30" s="15"/>
      <c r="E30" s="15"/>
      <c r="F30" s="24">
        <v>58.7</v>
      </c>
      <c r="G30" s="24"/>
      <c r="H30" s="25"/>
      <c r="I30" s="25"/>
      <c r="J30" s="25"/>
      <c r="K30" s="25"/>
      <c r="L30" s="24"/>
      <c r="M30" s="24"/>
      <c r="N30" s="24">
        <f t="shared" si="2"/>
        <v>6.700000000000003</v>
      </c>
      <c r="O30" s="17">
        <f t="shared" si="0"/>
        <v>27.799999999999997</v>
      </c>
      <c r="P30" s="14">
        <f aca="true" t="shared" si="3" ref="P30:Q42">($P$45*24+$F30/P$44)/24</f>
        <v>0.7293803418803418</v>
      </c>
      <c r="Q30" s="14">
        <f t="shared" si="3"/>
        <v>0.7249007936507937</v>
      </c>
    </row>
    <row r="31" spans="1:17" ht="12.75">
      <c r="A31" s="27" t="s">
        <v>51</v>
      </c>
      <c r="B31" s="15"/>
      <c r="C31" s="38" t="s">
        <v>35</v>
      </c>
      <c r="D31" s="15"/>
      <c r="E31" s="15"/>
      <c r="F31" s="24">
        <v>59.5</v>
      </c>
      <c r="G31" s="24"/>
      <c r="H31" s="25"/>
      <c r="I31" s="25"/>
      <c r="J31" s="25"/>
      <c r="K31" s="25"/>
      <c r="L31" s="24"/>
      <c r="M31" s="24"/>
      <c r="N31" s="24">
        <f t="shared" si="2"/>
        <v>0.7999999999999972</v>
      </c>
      <c r="O31" s="17">
        <f t="shared" si="0"/>
        <v>27</v>
      </c>
      <c r="P31" s="14">
        <f t="shared" si="3"/>
        <v>0.7302350427350427</v>
      </c>
      <c r="Q31" s="14">
        <f t="shared" si="3"/>
        <v>0.7256944444444445</v>
      </c>
    </row>
    <row r="32" spans="1:17" ht="12.75">
      <c r="A32" s="27" t="s">
        <v>48</v>
      </c>
      <c r="B32" s="15"/>
      <c r="C32" s="38" t="s">
        <v>35</v>
      </c>
      <c r="D32" s="15"/>
      <c r="E32" s="15"/>
      <c r="F32" s="24">
        <v>62</v>
      </c>
      <c r="G32" s="24"/>
      <c r="H32" s="25"/>
      <c r="I32" s="25"/>
      <c r="J32" s="25"/>
      <c r="K32" s="25"/>
      <c r="L32" s="24"/>
      <c r="M32" s="24"/>
      <c r="N32" s="24">
        <f t="shared" si="2"/>
        <v>2.5</v>
      </c>
      <c r="O32" s="17">
        <f t="shared" si="0"/>
        <v>24.5</v>
      </c>
      <c r="P32" s="14">
        <f t="shared" si="3"/>
        <v>0.732905982905983</v>
      </c>
      <c r="Q32" s="14">
        <f t="shared" si="3"/>
        <v>0.7281746031746031</v>
      </c>
    </row>
    <row r="33" spans="1:17" ht="12.75">
      <c r="A33" s="32" t="s">
        <v>46</v>
      </c>
      <c r="B33" s="15"/>
      <c r="C33" s="38" t="s">
        <v>35</v>
      </c>
      <c r="D33" s="15"/>
      <c r="E33" s="15"/>
      <c r="F33" s="24">
        <v>65.5</v>
      </c>
      <c r="G33" s="24"/>
      <c r="H33" s="25"/>
      <c r="I33" s="25"/>
      <c r="J33" s="25"/>
      <c r="K33" s="25"/>
      <c r="L33" s="24"/>
      <c r="M33" s="24"/>
      <c r="N33" s="24">
        <f t="shared" si="2"/>
        <v>3.5</v>
      </c>
      <c r="O33" s="17">
        <f t="shared" si="0"/>
        <v>21</v>
      </c>
      <c r="P33" s="14">
        <f t="shared" si="3"/>
        <v>0.7366452991452991</v>
      </c>
      <c r="Q33" s="14">
        <f t="shared" si="3"/>
        <v>0.7316468253968255</v>
      </c>
    </row>
    <row r="34" spans="1:17" ht="22.5">
      <c r="A34" s="30" t="s">
        <v>49</v>
      </c>
      <c r="B34" s="15"/>
      <c r="C34" s="15">
        <v>5018</v>
      </c>
      <c r="D34" s="15">
        <v>1</v>
      </c>
      <c r="E34" s="15">
        <v>0</v>
      </c>
      <c r="F34" s="24">
        <v>66.6</v>
      </c>
      <c r="G34" s="24"/>
      <c r="H34" s="25"/>
      <c r="I34" s="25"/>
      <c r="J34" s="25"/>
      <c r="K34" s="25"/>
      <c r="L34" s="24"/>
      <c r="M34" s="24"/>
      <c r="N34" s="24">
        <f t="shared" si="2"/>
        <v>1.0999999999999943</v>
      </c>
      <c r="O34" s="17">
        <f t="shared" si="0"/>
        <v>19.900000000000006</v>
      </c>
      <c r="P34" s="14">
        <f t="shared" si="3"/>
        <v>0.7378205128205129</v>
      </c>
      <c r="Q34" s="14">
        <f t="shared" si="3"/>
        <v>0.7327380952380952</v>
      </c>
    </row>
    <row r="35" spans="1:17" ht="12.75">
      <c r="A35" s="30" t="s">
        <v>50</v>
      </c>
      <c r="B35" s="15"/>
      <c r="C35" s="15">
        <v>5017</v>
      </c>
      <c r="D35" s="15">
        <v>1</v>
      </c>
      <c r="E35" s="15">
        <v>8</v>
      </c>
      <c r="F35" s="24">
        <v>66.6</v>
      </c>
      <c r="G35" s="24"/>
      <c r="H35" s="25"/>
      <c r="I35" s="25"/>
      <c r="J35" s="25"/>
      <c r="K35" s="25"/>
      <c r="L35" s="24"/>
      <c r="M35" s="24"/>
      <c r="N35" s="24">
        <f aca="true" t="shared" si="4" ref="N35:N42">F35-F34</f>
        <v>0</v>
      </c>
      <c r="O35" s="17">
        <f aca="true" t="shared" si="5" ref="O35:O42">$F$43-F35</f>
        <v>19.900000000000006</v>
      </c>
      <c r="P35" s="14">
        <f t="shared" si="3"/>
        <v>0.7378205128205129</v>
      </c>
      <c r="Q35" s="14">
        <f t="shared" si="3"/>
        <v>0.7327380952380952</v>
      </c>
    </row>
    <row r="36" spans="1:17" ht="12.75">
      <c r="A36" s="27" t="s">
        <v>34</v>
      </c>
      <c r="B36" s="15"/>
      <c r="C36" s="38" t="s">
        <v>35</v>
      </c>
      <c r="D36" s="15"/>
      <c r="E36" s="15"/>
      <c r="F36" s="24">
        <v>73.1</v>
      </c>
      <c r="G36" s="24"/>
      <c r="H36" s="25"/>
      <c r="I36" s="25"/>
      <c r="J36" s="25"/>
      <c r="K36" s="25"/>
      <c r="L36" s="24"/>
      <c r="M36" s="24"/>
      <c r="N36" s="24">
        <f t="shared" si="4"/>
        <v>6.5</v>
      </c>
      <c r="O36" s="17">
        <f t="shared" si="5"/>
        <v>13.400000000000006</v>
      </c>
      <c r="P36" s="14">
        <f t="shared" si="3"/>
        <v>0.7447649572649572</v>
      </c>
      <c r="Q36" s="14">
        <f t="shared" si="3"/>
        <v>0.739186507936508</v>
      </c>
    </row>
    <row r="37" spans="1:17" ht="12.75">
      <c r="A37" s="27" t="s">
        <v>36</v>
      </c>
      <c r="B37" s="15"/>
      <c r="C37" s="15">
        <v>5030</v>
      </c>
      <c r="D37" s="15">
        <v>1</v>
      </c>
      <c r="E37" s="15">
        <v>8</v>
      </c>
      <c r="F37" s="24">
        <v>75</v>
      </c>
      <c r="G37" s="24"/>
      <c r="H37" s="25"/>
      <c r="I37" s="25"/>
      <c r="J37" s="25"/>
      <c r="K37" s="25"/>
      <c r="L37" s="24"/>
      <c r="M37" s="24"/>
      <c r="N37" s="24">
        <f t="shared" si="4"/>
        <v>1.9000000000000057</v>
      </c>
      <c r="O37" s="17">
        <f t="shared" si="5"/>
        <v>11.5</v>
      </c>
      <c r="P37" s="14">
        <f t="shared" si="3"/>
        <v>0.7467948717948718</v>
      </c>
      <c r="Q37" s="14">
        <f t="shared" si="3"/>
        <v>0.7410714285714285</v>
      </c>
    </row>
    <row r="38" spans="1:17" ht="12.75">
      <c r="A38" s="27" t="s">
        <v>37</v>
      </c>
      <c r="B38" s="15"/>
      <c r="C38" s="15">
        <v>5030</v>
      </c>
      <c r="D38" s="15">
        <v>1</v>
      </c>
      <c r="E38" s="15">
        <v>8</v>
      </c>
      <c r="F38" s="24">
        <v>79.5</v>
      </c>
      <c r="G38" s="24"/>
      <c r="H38" s="25"/>
      <c r="I38" s="25"/>
      <c r="J38" s="25"/>
      <c r="K38" s="25"/>
      <c r="L38" s="24"/>
      <c r="M38" s="24"/>
      <c r="N38" s="24">
        <f t="shared" si="4"/>
        <v>4.5</v>
      </c>
      <c r="O38" s="17">
        <f t="shared" si="5"/>
        <v>7</v>
      </c>
      <c r="P38" s="14">
        <f t="shared" si="3"/>
        <v>0.7516025641025642</v>
      </c>
      <c r="Q38" s="14">
        <f t="shared" si="3"/>
        <v>0.7455357142857143</v>
      </c>
    </row>
    <row r="39" spans="1:17" ht="12.75">
      <c r="A39" s="27" t="s">
        <v>25</v>
      </c>
      <c r="B39" s="15"/>
      <c r="C39" s="15">
        <v>5030</v>
      </c>
      <c r="D39" s="15">
        <v>1</v>
      </c>
      <c r="E39" s="15">
        <v>8</v>
      </c>
      <c r="F39" s="24">
        <v>81.2</v>
      </c>
      <c r="G39" s="24"/>
      <c r="H39" s="25"/>
      <c r="I39" s="25"/>
      <c r="J39" s="25"/>
      <c r="K39" s="25"/>
      <c r="L39" s="24"/>
      <c r="M39" s="24"/>
      <c r="N39" s="24">
        <f t="shared" si="4"/>
        <v>1.7000000000000028</v>
      </c>
      <c r="O39" s="17">
        <f t="shared" si="5"/>
        <v>5.299999999999997</v>
      </c>
      <c r="P39" s="14">
        <f t="shared" si="3"/>
        <v>0.7534188034188034</v>
      </c>
      <c r="Q39" s="14">
        <f t="shared" si="3"/>
        <v>0.7472222222222222</v>
      </c>
    </row>
    <row r="40" spans="1:17" ht="12.75">
      <c r="A40" s="27" t="s">
        <v>24</v>
      </c>
      <c r="B40" s="15"/>
      <c r="C40" s="15">
        <v>5040</v>
      </c>
      <c r="D40" s="15">
        <v>2</v>
      </c>
      <c r="E40" s="15">
        <v>0</v>
      </c>
      <c r="F40" s="24">
        <v>83.4</v>
      </c>
      <c r="G40" s="24"/>
      <c r="H40" s="25"/>
      <c r="I40" s="25"/>
      <c r="J40" s="25"/>
      <c r="K40" s="25"/>
      <c r="L40" s="24"/>
      <c r="M40" s="24"/>
      <c r="N40" s="24">
        <f t="shared" si="4"/>
        <v>2.200000000000003</v>
      </c>
      <c r="O40" s="17">
        <f t="shared" si="5"/>
        <v>3.0999999999999943</v>
      </c>
      <c r="P40" s="14">
        <f t="shared" si="3"/>
        <v>0.7557692307692307</v>
      </c>
      <c r="Q40" s="14">
        <f t="shared" si="3"/>
        <v>0.749404761904762</v>
      </c>
    </row>
    <row r="41" spans="1:17" ht="12.75">
      <c r="A41" s="39" t="s">
        <v>41</v>
      </c>
      <c r="B41" s="15"/>
      <c r="C41" s="38" t="s">
        <v>18</v>
      </c>
      <c r="D41" s="15"/>
      <c r="E41" s="15"/>
      <c r="F41" s="24">
        <v>85.4</v>
      </c>
      <c r="G41" s="24"/>
      <c r="H41" s="25"/>
      <c r="I41" s="25"/>
      <c r="J41" s="25"/>
      <c r="K41" s="25"/>
      <c r="L41" s="24"/>
      <c r="M41" s="24"/>
      <c r="N41" s="24">
        <f t="shared" si="4"/>
        <v>2</v>
      </c>
      <c r="O41" s="17">
        <f t="shared" si="5"/>
        <v>1.0999999999999943</v>
      </c>
      <c r="P41" s="14">
        <f t="shared" si="3"/>
        <v>0.7579059829059829</v>
      </c>
      <c r="Q41" s="14">
        <f t="shared" si="3"/>
        <v>0.751388888888889</v>
      </c>
    </row>
    <row r="42" spans="1:17" ht="12.75">
      <c r="A42" s="30" t="s">
        <v>42</v>
      </c>
      <c r="B42" s="15"/>
      <c r="C42" s="38" t="s">
        <v>18</v>
      </c>
      <c r="D42" s="15"/>
      <c r="E42" s="15"/>
      <c r="F42" s="24">
        <v>86.5</v>
      </c>
      <c r="G42" s="24"/>
      <c r="H42" s="25"/>
      <c r="I42" s="25"/>
      <c r="J42" s="25"/>
      <c r="K42" s="25"/>
      <c r="L42" s="24"/>
      <c r="M42" s="24"/>
      <c r="N42" s="24">
        <f t="shared" si="4"/>
        <v>1.0999999999999943</v>
      </c>
      <c r="O42" s="17">
        <f t="shared" si="5"/>
        <v>0</v>
      </c>
      <c r="P42" s="14">
        <f t="shared" si="3"/>
        <v>0.7590811965811967</v>
      </c>
      <c r="Q42" s="14">
        <f t="shared" si="3"/>
        <v>0.7524801587301587</v>
      </c>
    </row>
    <row r="43" spans="1:17" ht="12.75">
      <c r="A43" s="10" t="s">
        <v>5</v>
      </c>
      <c r="B43" s="19"/>
      <c r="C43" s="19"/>
      <c r="D43" s="19"/>
      <c r="E43" s="19"/>
      <c r="F43" s="20">
        <v>86.5</v>
      </c>
      <c r="G43" s="21"/>
      <c r="H43" s="22"/>
      <c r="I43" s="22"/>
      <c r="J43" s="22"/>
      <c r="K43" s="22"/>
      <c r="L43" s="21"/>
      <c r="M43" s="23"/>
      <c r="N43" s="20"/>
      <c r="O43" s="23"/>
      <c r="P43" s="23"/>
      <c r="Q43" s="23"/>
    </row>
    <row r="44" spans="1:17" ht="12.75">
      <c r="A44" s="5" t="s">
        <v>1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2"/>
      <c r="M44" s="2"/>
      <c r="N44" s="2"/>
      <c r="O44" s="2"/>
      <c r="P44" s="2">
        <v>39</v>
      </c>
      <c r="Q44" s="2">
        <v>42</v>
      </c>
    </row>
    <row r="45" spans="1:17" ht="12.75">
      <c r="A45" s="5" t="s">
        <v>2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2"/>
      <c r="M45" s="2"/>
      <c r="N45" s="2"/>
      <c r="O45" s="2"/>
      <c r="P45" s="4">
        <v>0.6666666666666666</v>
      </c>
      <c r="Q45" s="2"/>
    </row>
    <row r="46" ht="12.75">
      <c r="A46" s="5"/>
    </row>
  </sheetData>
  <sheetProtection/>
  <mergeCells count="2">
    <mergeCell ref="C4:D4"/>
    <mergeCell ref="C2:Q2"/>
  </mergeCells>
  <printOptions/>
  <pageMargins left="0.36" right="0.41" top="0.17" bottom="0.49" header="0" footer="0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 CAMP RODÓ</dc:creator>
  <cp:keywords/>
  <dc:description/>
  <cp:lastModifiedBy>Usuario</cp:lastModifiedBy>
  <cp:lastPrinted>2013-01-15T18:08:22Z</cp:lastPrinted>
  <dcterms:created xsi:type="dcterms:W3CDTF">2003-03-03T18:08:27Z</dcterms:created>
  <dcterms:modified xsi:type="dcterms:W3CDTF">2017-03-02T09:36:38Z</dcterms:modified>
  <cp:category/>
  <cp:version/>
  <cp:contentType/>
  <cp:contentStatus/>
</cp:coreProperties>
</file>